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Dario\Downloads\"/>
    </mc:Choice>
  </mc:AlternateContent>
  <xr:revisionPtr revIDLastSave="0" documentId="13_ncr:1_{02B5AEE8-6735-4475-9AE5-86B5B39C2F24}" xr6:coauthVersionLast="37" xr6:coauthVersionMax="47" xr10:uidLastSave="{00000000-0000-0000-0000-000000000000}"/>
  <bookViews>
    <workbookView xWindow="0" yWindow="0" windowWidth="18675" windowHeight="10920" firstSheet="1" activeTab="5" xr2:uid="{00000000-000D-0000-FFFF-FFFF00000000}"/>
  </bookViews>
  <sheets>
    <sheet name="SAŽETAK PR-RAS" sheetId="1" r:id="rId1"/>
    <sheet name="EKONOMSKA KLASIFIKACIJA" sheetId="2" r:id="rId2"/>
    <sheet name="IZVORI FINANCIRANJA" sheetId="4" r:id="rId3"/>
    <sheet name="FUNKCIJSKA KLASIFIKACIJA" sheetId="5" r:id="rId4"/>
    <sheet name="ORG. KLASIFIKACIJA" sheetId="7" r:id="rId5"/>
    <sheet name="PROG. KLASIFIKACIJA" sheetId="9" r:id="rId6"/>
  </sheets>
  <calcPr calcId="179021"/>
</workbook>
</file>

<file path=xl/calcChain.xml><?xml version="1.0" encoding="utf-8"?>
<calcChain xmlns="http://schemas.openxmlformats.org/spreadsheetml/2006/main">
  <c r="G8" i="4" l="1"/>
  <c r="G9" i="4"/>
  <c r="G10" i="4"/>
  <c r="G11" i="4"/>
  <c r="G12" i="4"/>
  <c r="G13" i="4"/>
  <c r="G14" i="4"/>
  <c r="G15" i="4"/>
  <c r="G16" i="4"/>
  <c r="G17" i="4"/>
  <c r="G18" i="4"/>
  <c r="G19" i="4"/>
  <c r="G7" i="4"/>
  <c r="F9" i="2"/>
  <c r="G9" i="2"/>
  <c r="G8" i="2"/>
  <c r="F32" i="1"/>
  <c r="E32" i="1"/>
  <c r="F31" i="1"/>
  <c r="E31" i="1"/>
  <c r="D11" i="1"/>
  <c r="F11" i="1" s="1"/>
  <c r="F17" i="1"/>
  <c r="F12" i="1"/>
  <c r="F8" i="7" l="1"/>
  <c r="F9" i="7"/>
  <c r="F10" i="7"/>
  <c r="F11" i="7"/>
  <c r="F12" i="7"/>
  <c r="F7" i="7"/>
  <c r="E7" i="5" l="1"/>
  <c r="E8" i="5"/>
  <c r="B6" i="5"/>
  <c r="E6" i="5" s="1"/>
  <c r="F86" i="2"/>
  <c r="F18" i="2"/>
  <c r="C96" i="2"/>
  <c r="C92" i="2"/>
  <c r="C90" i="2"/>
  <c r="C89" i="2" s="1"/>
  <c r="C80" i="2"/>
  <c r="C79" i="2" s="1"/>
  <c r="F79" i="2" s="1"/>
  <c r="C74" i="2"/>
  <c r="C64" i="2"/>
  <c r="C52" i="2" s="1"/>
  <c r="F52" i="2" s="1"/>
  <c r="C57" i="2"/>
  <c r="C53" i="2"/>
  <c r="C45" i="2"/>
  <c r="C50" i="2"/>
  <c r="C48" i="2"/>
  <c r="C46" i="2"/>
  <c r="C34" i="2"/>
  <c r="F34" i="2" s="1"/>
  <c r="C31" i="2"/>
  <c r="C13" i="2"/>
  <c r="C10" i="2" s="1"/>
  <c r="C30" i="2"/>
  <c r="F30" i="2" s="1"/>
  <c r="C28" i="2"/>
  <c r="C25" i="2"/>
  <c r="C24" i="2" s="1"/>
  <c r="F24" i="2" s="1"/>
  <c r="C22" i="2"/>
  <c r="C21" i="2" s="1"/>
  <c r="F21" i="2" s="1"/>
  <c r="C18" i="2"/>
  <c r="E16" i="1"/>
  <c r="E15" i="1"/>
  <c r="E12" i="1"/>
  <c r="B14" i="1"/>
  <c r="E14" i="1" s="1"/>
  <c r="B11" i="1"/>
  <c r="B17" i="1" l="1"/>
  <c r="E17" i="1" s="1"/>
  <c r="E11" i="1"/>
  <c r="F89" i="2"/>
  <c r="C88" i="2"/>
  <c r="F88" i="2" s="1"/>
  <c r="F10" i="2"/>
  <c r="C9" i="2"/>
  <c r="C44" i="2"/>
  <c r="F45" i="2"/>
  <c r="B5" i="5"/>
  <c r="E5" i="5" s="1"/>
  <c r="C8" i="2" l="1"/>
  <c r="F8" i="2" s="1"/>
  <c r="F44" i="2"/>
  <c r="C43" i="2"/>
  <c r="F43" i="2" s="1"/>
</calcChain>
</file>

<file path=xl/sharedStrings.xml><?xml version="1.0" encoding="utf-8"?>
<sst xmlns="http://schemas.openxmlformats.org/spreadsheetml/2006/main" count="632" uniqueCount="295">
  <si>
    <t>GODIŠNJI IZVJEŠTAJ O IZVRŠENJU FINANCIJSKOG PLANA ZA 2025. GODINU</t>
  </si>
  <si>
    <t>1. OPĆI DIO</t>
  </si>
  <si>
    <t>1.1. SAŽETAK RAČUNA PRIHODA I RASHODA I RAČUNA FINANCIRANJA</t>
  </si>
  <si>
    <t>A) SAŽETAK RAČUNA PRIHODA I RASHODA</t>
  </si>
  <si>
    <t>Brojčana oznaka i naziv</t>
  </si>
  <si>
    <t>Ostvarenje / izvršenje
31.12.2024.</t>
  </si>
  <si>
    <t>Rebalans za 2025. godinu</t>
  </si>
  <si>
    <t>Ostvarenje / izvršenje
31.12.2025.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</si>
  <si>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</si>
  <si>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</si>
  <si>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</si>
  <si>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</si>
  <si>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</si>
  <si>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</si>
  <si>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</si>
  <si>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</si>
  <si>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</si>
  <si>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</si>
  <si>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</si>
  <si>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</si>
  <si>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</si>
  <si>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</si>
  <si>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</si>
  <si>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</si>
  <si>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</si>
  <si>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</si>
  <si>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</si>
  <si>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Dodatna ulaganja na građevinskim objektima</t>
  </si>
  <si>
    <t>4511</t>
  </si>
  <si>
    <t>451</t>
  </si>
  <si>
    <t>Rashodi za dodatna ulaganja na nefinancijskoj imovini</t>
  </si>
  <si>
    <t>45</t>
  </si>
  <si>
    <t>Knjige</t>
  </si>
  <si>
    <t>4241</t>
  </si>
  <si>
    <t>Knjige, umjetnička djela i ostale izložbene vrijednosti</t>
  </si>
  <si>
    <t>424</t>
  </si>
  <si>
    <t>Uređaji, strojevi i oprema za ostale namjene</t>
  </si>
  <si>
    <t>4227</t>
  </si>
  <si>
    <t>Oprema za održavanje i zaštitu</t>
  </si>
  <si>
    <t>4223</t>
  </si>
  <si>
    <t>Uredska oprema i namještaj</t>
  </si>
  <si>
    <t>4221</t>
  </si>
  <si>
    <t>Postrojenja i oprema</t>
  </si>
  <si>
    <t>422</t>
  </si>
  <si>
    <t>Rashodi za nabavu proizvedene dugotrajne imovine</t>
  </si>
  <si>
    <t>42</t>
  </si>
  <si>
    <t>Rashodi za nabavu nefinancijske imovine</t>
  </si>
  <si>
    <t>4</t>
  </si>
  <si>
    <t>Rashodi za donacije, kazne, naknade šteta i kapitalne pomoći</t>
  </si>
  <si>
    <t>38</t>
  </si>
  <si>
    <t>Naknade građanima i kućanstvima na temelju osiguranja i druge naknade</t>
  </si>
  <si>
    <t>37</t>
  </si>
  <si>
    <t>Tekuće pomoći proračunskim korisnicima drugih proračuna</t>
  </si>
  <si>
    <t>3661</t>
  </si>
  <si>
    <t>Pomoći proračunskim korisnicima drugih proračuna</t>
  </si>
  <si>
    <t>366</t>
  </si>
  <si>
    <t>Pomoći dane u inozemstvo i unutar općeg proračuna</t>
  </si>
  <si>
    <t>36</t>
  </si>
  <si>
    <t>Zatezne kamate</t>
  </si>
  <si>
    <t>3433</t>
  </si>
  <si>
    <t>Bankarske usluge i usluge platnog prometa</t>
  </si>
  <si>
    <t>3431</t>
  </si>
  <si>
    <t>Ostali financijski rashodi</t>
  </si>
  <si>
    <t>343</t>
  </si>
  <si>
    <t>Financijski rashodi</t>
  </si>
  <si>
    <t>34</t>
  </si>
  <si>
    <t>Ostali nespomenuti rashodi poslovanja</t>
  </si>
  <si>
    <t>3299</t>
  </si>
  <si>
    <t>Pristojbe i naknade</t>
  </si>
  <si>
    <t>3295</t>
  </si>
  <si>
    <t>Članarine i norme</t>
  </si>
  <si>
    <t>3294</t>
  </si>
  <si>
    <t>Reprezentacija</t>
  </si>
  <si>
    <t>3293</t>
  </si>
  <si>
    <t>329</t>
  </si>
  <si>
    <t>Računalne usluge</t>
  </si>
  <si>
    <t>3238</t>
  </si>
  <si>
    <t>Intelektualne i osobne usluge</t>
  </si>
  <si>
    <t>3237</t>
  </si>
  <si>
    <t>Zdravstvene i veterinarske usluge</t>
  </si>
  <si>
    <t>3236</t>
  </si>
  <si>
    <t>Zakupnine i najamnine</t>
  </si>
  <si>
    <t>3235</t>
  </si>
  <si>
    <t>Komunalne usluge</t>
  </si>
  <si>
    <t>3234</t>
  </si>
  <si>
    <t>Usluge promidžbe i informiranja</t>
  </si>
  <si>
    <t>3233</t>
  </si>
  <si>
    <t>Usluge tekućeg i investicijskog održavanja</t>
  </si>
  <si>
    <t>3232</t>
  </si>
  <si>
    <t>Usluge telefona, interneta, pošte i prijevoza</t>
  </si>
  <si>
    <t>3231</t>
  </si>
  <si>
    <t>Rashodi za usluge</t>
  </si>
  <si>
    <t>323</t>
  </si>
  <si>
    <t>Službena, radna i zaštitna odjeća i obuća</t>
  </si>
  <si>
    <t>3227</t>
  </si>
  <si>
    <t>Materijal i dijelovi za tekuće i investicijsko održavanje</t>
  </si>
  <si>
    <t>3224</t>
  </si>
  <si>
    <t>Energija</t>
  </si>
  <si>
    <t>3223</t>
  </si>
  <si>
    <t>Materijal i sirovine</t>
  </si>
  <si>
    <t>3222</t>
  </si>
  <si>
    <t>Uredski materijal i ostali materijalni rashodi</t>
  </si>
  <si>
    <t>3221</t>
  </si>
  <si>
    <t>Rashodi za materijal i energiju</t>
  </si>
  <si>
    <t>322</t>
  </si>
  <si>
    <t>Stručno usavršavanje zaposlenika</t>
  </si>
  <si>
    <t>3213</t>
  </si>
  <si>
    <t>Naknade za prijevoz, za rad na terenu i odvojeni život</t>
  </si>
  <si>
    <t>3212</t>
  </si>
  <si>
    <t>Službena putovanja</t>
  </si>
  <si>
    <t>3211</t>
  </si>
  <si>
    <t>Naknade troškova zaposlenima</t>
  </si>
  <si>
    <t>321</t>
  </si>
  <si>
    <t>Materijalni rashodi</t>
  </si>
  <si>
    <t>32</t>
  </si>
  <si>
    <t>Doprinosi za obvezno zdravstveno osiguranje</t>
  </si>
  <si>
    <t>3132</t>
  </si>
  <si>
    <t>Doprinosi na plaće</t>
  </si>
  <si>
    <t>313</t>
  </si>
  <si>
    <t>Ostali rashodi za zaposlene</t>
  </si>
  <si>
    <t>3121</t>
  </si>
  <si>
    <t>312</t>
  </si>
  <si>
    <t>Plaće za redovan rad</t>
  </si>
  <si>
    <t>3111</t>
  </si>
  <si>
    <t>Plaće (Bruto)</t>
  </si>
  <si>
    <t>311</t>
  </si>
  <si>
    <t>Rashodi za zaposlene</t>
  </si>
  <si>
    <t>31</t>
  </si>
  <si>
    <t>Rashodi poslovanja</t>
  </si>
  <si>
    <t>3</t>
  </si>
  <si>
    <t>UKUPNO RASHODI</t>
  </si>
  <si>
    <t>Ostvarenje / izvršenje 
31.12.2025.</t>
  </si>
  <si>
    <t>Ostvarenje / izvršenje 
31.12.2024.</t>
  </si>
  <si>
    <t>7227</t>
  </si>
  <si>
    <t>Prihodi od prodaje postrojenja i opreme</t>
  </si>
  <si>
    <t>722</t>
  </si>
  <si>
    <t>Prihodi od prodaje proizvedene dugotrajne imovine</t>
  </si>
  <si>
    <t>72</t>
  </si>
  <si>
    <t>Prihodi od prodaje nefinancijske imovine</t>
  </si>
  <si>
    <t>7</t>
  </si>
  <si>
    <t>Ostali prihodi</t>
  </si>
  <si>
    <t>6831</t>
  </si>
  <si>
    <t>683</t>
  </si>
  <si>
    <t>Kazne, upravne mjere i ostali prihodi</t>
  </si>
  <si>
    <t>68</t>
  </si>
  <si>
    <t>Prihodi iz nadležnog proračuna za financiranje rashoda za nabavu nefinancijske imovine</t>
  </si>
  <si>
    <t>6712</t>
  </si>
  <si>
    <t>Prihodi iz nadležnog proračuna za financiranje rashoda poslovanja</t>
  </si>
  <si>
    <t>6711</t>
  </si>
  <si>
    <t>Prihodi iz nadležnog proračuna za financiranje redovne djelatnosti proračunskih korisnika</t>
  </si>
  <si>
    <t>671</t>
  </si>
  <si>
    <t>Prihodi iz nadležnog proračuna i od HZZO-a temeljem ugovornih obveza</t>
  </si>
  <si>
    <t>67</t>
  </si>
  <si>
    <t>Tekuće donacije</t>
  </si>
  <si>
    <t>6631</t>
  </si>
  <si>
    <t>Donacije od pravnih i fizičkih osoba izvan općeg proračuna te povrat donacija i kapitalnih pomoći po protestiranim jamstvima</t>
  </si>
  <si>
    <t>663</t>
  </si>
  <si>
    <t>Prihodi od pruženih usluga</t>
  </si>
  <si>
    <t>6615</t>
  </si>
  <si>
    <t>Prihodi od prodaje proizvoda i robe</t>
  </si>
  <si>
    <t>6614</t>
  </si>
  <si>
    <t>Prihodi od prodaje proizvoda i robe te pruženih usluga</t>
  </si>
  <si>
    <t>661</t>
  </si>
  <si>
    <t>Prihodi od prodaje proizvoda i robe te pruženih usluga, prihodi od donacija te povrati po protestiranim jamstvima</t>
  </si>
  <si>
    <t>66</t>
  </si>
  <si>
    <t xml:space="preserve">Ostali nespomenuti prihodi </t>
  </si>
  <si>
    <t>6526</t>
  </si>
  <si>
    <t>Prihodi po posebnim propisima</t>
  </si>
  <si>
    <t>652</t>
  </si>
  <si>
    <t>Prihodi od upravnih i administrativnih pristojbi, pristojbi po posebnim propisima i naknada</t>
  </si>
  <si>
    <t>65</t>
  </si>
  <si>
    <t>Kamate na oročena sredstva i depozite po viđenju</t>
  </si>
  <si>
    <t>6413</t>
  </si>
  <si>
    <t>Prihodi od financijske imovine</t>
  </si>
  <si>
    <t>641</t>
  </si>
  <si>
    <t>Prihodi od imovine</t>
  </si>
  <si>
    <t>64</t>
  </si>
  <si>
    <t>Kapitalne pomoći proračunskim korisnicima iz proračuna koji im nije nadležan</t>
  </si>
  <si>
    <t>6362</t>
  </si>
  <si>
    <t>Tekuće pomoći proračunskim korisnicima iz proračuna koji im nije nadležan</t>
  </si>
  <si>
    <t>6361</t>
  </si>
  <si>
    <t>Pomoći proračunskim korisnicima iz proračuna koji im nije nadležan</t>
  </si>
  <si>
    <t>636</t>
  </si>
  <si>
    <t>Tekuće pomoći proračunu i izvanproračunskim korisnicima iz drugih proračuna</t>
  </si>
  <si>
    <t>6331</t>
  </si>
  <si>
    <t>Pomoći proračunu i izvanproračunskim korisnicima iz drugih proračuna</t>
  </si>
  <si>
    <t>633</t>
  </si>
  <si>
    <t>Pomoći iz inozemstva i od subjekata unutar općeg proračuna</t>
  </si>
  <si>
    <t>63</t>
  </si>
  <si>
    <t>Prihodi poslovanja</t>
  </si>
  <si>
    <t>6</t>
  </si>
  <si>
    <t>UKUPNO PRIHODI</t>
  </si>
  <si>
    <t xml:space="preserve">1.2.1. IZVJEŠTAJ O PRIHODIMA I RASHODIMA PREMA EKONOMSKOJ KLASIFIKACIJI </t>
  </si>
  <si>
    <t>1.2. RAČUN PRIHODA I RASHODA</t>
  </si>
  <si>
    <t>TEKUĆE DONACIJE</t>
  </si>
  <si>
    <t>61</t>
  </si>
  <si>
    <t>DONACIJE</t>
  </si>
  <si>
    <t>OSTALE POMOĆI</t>
  </si>
  <si>
    <t>52</t>
  </si>
  <si>
    <t>POMOĆI EU</t>
  </si>
  <si>
    <t>51</t>
  </si>
  <si>
    <t>POMOĆI</t>
  </si>
  <si>
    <t>5</t>
  </si>
  <si>
    <t>DECENTRALIZIRANA SREDSTVA</t>
  </si>
  <si>
    <t>44</t>
  </si>
  <si>
    <t>PRIHODI ZA POSEBNE NAMJENE</t>
  </si>
  <si>
    <t>43</t>
  </si>
  <si>
    <t xml:space="preserve">VLASTITI PRIHODI </t>
  </si>
  <si>
    <t>VLASTITI PRIHODI</t>
  </si>
  <si>
    <t>OPĆI PRIHODI I PRIMICI</t>
  </si>
  <si>
    <t>11</t>
  </si>
  <si>
    <t>1</t>
  </si>
  <si>
    <t>Indeks 
4 / 2</t>
  </si>
  <si>
    <t>Ostvarenje / izvršenje 31.12.2025.</t>
  </si>
  <si>
    <t>Plan za 2025. godinu</t>
  </si>
  <si>
    <t>Ostvarenje / izvršenje 31.12.2024.</t>
  </si>
  <si>
    <t xml:space="preserve"> </t>
  </si>
  <si>
    <t>1.2.2. IZVJEŠTAJ O PRIHODIMA I RASHODIMA PREMA IZVORIMA FINANCIRANJA</t>
  </si>
  <si>
    <t>098 Usluge obrazovanja koje nisu drugdje svrstane</t>
  </si>
  <si>
    <t>097 Istraživanje i razvoj obrazovanja</t>
  </si>
  <si>
    <t>096 Dodatne usluge u obrazovanju</t>
  </si>
  <si>
    <t>091 Predškolsko i osnovno obrazovanje</t>
  </si>
  <si>
    <t>09 Obrazovanje</t>
  </si>
  <si>
    <t>Indeks
4 / 3</t>
  </si>
  <si>
    <t>Izvršenje 31.12.2025.</t>
  </si>
  <si>
    <t>Izvršenje 
31.12.2024.</t>
  </si>
  <si>
    <t>1.2.3. IZVJEŠTAJ O RASHODIMA PREMA FUNKCIJSKOJ KLASIFIKACIJI</t>
  </si>
  <si>
    <t>ODSJEK ZA UPRAVLJANJE PROJEKTIMA I INVESTICIJE</t>
  </si>
  <si>
    <t>GLAVA    90102</t>
  </si>
  <si>
    <t>UPRAVNI ODJEL ZA MEĐUNARODNU SURADNJU, UPRAVLJANJE PROJEKTIMA I INVESTICIJE</t>
  </si>
  <si>
    <t>RAZDJEL    901</t>
  </si>
  <si>
    <t>OSTALI IZDACI ZA OSNOVNE ŠKOLE</t>
  </si>
  <si>
    <t>GLAVA    50003</t>
  </si>
  <si>
    <t>ODSJEK ZA OBRAZOVANJE I KULTURU</t>
  </si>
  <si>
    <t>GLAVA    50001</t>
  </si>
  <si>
    <t>UPRAVNI ODJEL ZA OBRAZOVANJE, KULTURU I SPORT</t>
  </si>
  <si>
    <t>RAZDJEL    500</t>
  </si>
  <si>
    <t xml:space="preserve">UKUPNO : </t>
  </si>
  <si>
    <t>Indeks
3 / 2</t>
  </si>
  <si>
    <t>2.1. IZVJEŠTAJ PO ORGANIZACIJSKOJ KLASIFIKACIJI</t>
  </si>
  <si>
    <t>2. POSEBNI DIO</t>
  </si>
  <si>
    <t>Izvor financiranja   11</t>
  </si>
  <si>
    <t>DOGRADNJA OSNOVNE ŠKOLE PRELOG</t>
  </si>
  <si>
    <t>Kapitalni projekt K101328</t>
  </si>
  <si>
    <t>ENERGETSKA OBNOVA ŠKOLSKE SPORTSKE DVORANE OŠ PRELOG</t>
  </si>
  <si>
    <t>Kapitalni projekt K101307</t>
  </si>
  <si>
    <t>ŠKOLSTVO - MEĐ. SURADNJA IINV. 901</t>
  </si>
  <si>
    <t>PROGRAM    1013</t>
  </si>
  <si>
    <t>Izvor financiranja   1</t>
  </si>
  <si>
    <t>Izvor financiranja   61</t>
  </si>
  <si>
    <t>Izvor financiranja   52</t>
  </si>
  <si>
    <t>Izvor financiranja   43</t>
  </si>
  <si>
    <t>Izvor financiranja   31</t>
  </si>
  <si>
    <t>OSTALI IZDACI ZA OSNOVNE ŠKOLE (IZVOR FINANCIRANJA VLASTITI I OSTALI PRIHODI)</t>
  </si>
  <si>
    <t>Aktivnost A101314</t>
  </si>
  <si>
    <t>ŠKOLSTVO</t>
  </si>
  <si>
    <t>Izvor financiranja   6</t>
  </si>
  <si>
    <t>Izvor financiranja   5</t>
  </si>
  <si>
    <t>Izvor financiranja   4</t>
  </si>
  <si>
    <t>Izvor financiranja   3</t>
  </si>
  <si>
    <t>Izvor financiranja   51</t>
  </si>
  <si>
    <t>PROJEKT "ŠKOLE JEDNAKIH MOGUĆNOSTI"</t>
  </si>
  <si>
    <t>Tekući projekt T100117</t>
  </si>
  <si>
    <t>TEKUĆI IZDACI - OBRAZOVANJE, KULTURA I SPORT</t>
  </si>
  <si>
    <t>PROGRAM    1001</t>
  </si>
  <si>
    <t>ASISTENTI U NASTAVI</t>
  </si>
  <si>
    <t>Aktivnost A101319</t>
  </si>
  <si>
    <t>Izvor financiranja   44</t>
  </si>
  <si>
    <t>KAPITALNI IZDACI ZA OSNOVNE ŠKOLE - DECENTRALIZIRANA SREDSTVA</t>
  </si>
  <si>
    <t>Aktivnost A101305</t>
  </si>
  <si>
    <t>NATJECANJA UČENIKA</t>
  </si>
  <si>
    <t>Aktivnost A101304</t>
  </si>
  <si>
    <t>OSNOVNO ŠKOLSTVO - DECENTRALIZIRANA SREDSTVA</t>
  </si>
  <si>
    <t>Aktivnost A101301</t>
  </si>
  <si>
    <t>Indeks 
3 / 2</t>
  </si>
  <si>
    <t>2. POSEBNI DIO
2.1. IZVJEŠTAJ PO PROGRAMSKOJ KLASIFIKACIJI</t>
  </si>
  <si>
    <t>638</t>
  </si>
  <si>
    <t>6381</t>
  </si>
  <si>
    <t>Pomoći temeljem prijenosa EU sredstava</t>
  </si>
  <si>
    <t>Tekuće pomoći temeljem prijenosa EU sredstava</t>
  </si>
  <si>
    <t>3225</t>
  </si>
  <si>
    <t>Sitni inventar i auto gume</t>
  </si>
  <si>
    <t>3239</t>
  </si>
  <si>
    <t>Ostale usluge</t>
  </si>
  <si>
    <t>4212</t>
  </si>
  <si>
    <t>421</t>
  </si>
  <si>
    <t>Građevinski objekti</t>
  </si>
  <si>
    <t>Poslovni objekti</t>
  </si>
  <si>
    <t>Predsjednica Školskog odbora:</t>
  </si>
  <si>
    <t>Ivana Strbad</t>
  </si>
  <si>
    <t>________________________</t>
  </si>
  <si>
    <t>Ravnateljica:</t>
  </si>
  <si>
    <t>Ivana Samardžija-Bermanec</t>
  </si>
  <si>
    <t>__________________________</t>
  </si>
  <si>
    <t>U Prelogu, 11. veljače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</si>
</sst>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MS Sans Serif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4" fillId="0" borderId="0">
      <alignment vertical="top"/>
      <protection locked="0"/>
    </xf>
    <xf numFmtId="0" fontId="18" fillId="0" borderId="0"/>
    <xf numFmtId="0" fontId="15" fillId="0" borderId="0"/>
    <xf numFmtId="0" fontId="16" fillId="0" borderId="0"/>
    <xf numFmtId="0" fontId="17" fillId="0" borderId="0"/>
    <xf numFmtId="0" fontId="15" fillId="0" borderId="0"/>
    <xf numFmtId="43" fontId="16" fillId="0" borderId="0"/>
    <xf numFmtId="0" fontId="14" fillId="0" borderId="0">
      <alignment vertical="top"/>
      <protection locked="0"/>
    </xf>
  </cellStyleXfs>
  <cellXfs count="81">
    <xf numFmtId="0" fontId="0" fillId="0" borderId="0" xfId="0"/>
    <xf numFmtId="0" fontId="3" fillId="0" borderId="1" xfId="0" applyFont="1" applyBorder="1" applyAlignment="1">
      <alignment horizontal="center" vertical="center" wrapText="1" shrinkToFit="1" readingOrder="1"/>
    </xf>
    <xf numFmtId="49" fontId="3" fillId="0" borderId="1" xfId="0" applyNumberFormat="1" applyFont="1" applyBorder="1" applyAlignment="1">
      <alignment horizontal="center" vertical="center" wrapText="1" shrinkToFit="1" readingOrder="1"/>
    </xf>
    <xf numFmtId="0" fontId="3" fillId="0" borderId="2" xfId="0" applyFont="1" applyBorder="1" applyAlignment="1">
      <alignment horizontal="center" vertical="center" wrapText="1" shrinkToFit="1" readingOrder="1"/>
    </xf>
    <xf numFmtId="0" fontId="3" fillId="0" borderId="3" xfId="0" applyFont="1" applyBorder="1" applyAlignment="1">
      <alignment horizontal="center" vertical="center" wrapText="1" shrinkToFit="1" readingOrder="1"/>
    </xf>
    <xf numFmtId="0" fontId="3" fillId="0" borderId="4" xfId="0" applyFont="1" applyBorder="1" applyAlignment="1">
      <alignment horizontal="center" vertical="center" wrapText="1" shrinkToFit="1" readingOrder="1"/>
    </xf>
    <xf numFmtId="0" fontId="3" fillId="2" borderId="3" xfId="0" applyFont="1" applyFill="1" applyBorder="1" applyAlignment="1">
      <alignment horizontal="left" vertical="center" wrapText="1" shrinkToFit="1" readingOrder="1"/>
    </xf>
    <xf numFmtId="4" fontId="3" fillId="2" borderId="3" xfId="0" applyNumberFormat="1" applyFont="1" applyFill="1" applyBorder="1" applyAlignment="1">
      <alignment horizontal="right" vertical="center" wrapText="1" shrinkToFit="1" readingOrder="1"/>
    </xf>
    <xf numFmtId="0" fontId="4" fillId="0" borderId="3" xfId="0" applyFont="1" applyBorder="1" applyAlignment="1">
      <alignment horizontal="lef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0" fontId="4" fillId="3" borderId="3" xfId="0" applyFont="1" applyFill="1" applyBorder="1" applyAlignment="1">
      <alignment horizontal="left" vertical="center" wrapText="1" shrinkToFit="1" readingOrder="1"/>
    </xf>
    <xf numFmtId="4" fontId="4" fillId="3" borderId="3" xfId="0" applyNumberFormat="1" applyFont="1" applyFill="1" applyBorder="1" applyAlignment="1">
      <alignment horizontal="right" vertical="center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4" fontId="3" fillId="0" borderId="1" xfId="0" applyNumberFormat="1" applyFont="1" applyBorder="1" applyAlignment="1">
      <alignment horizontal="right" vertical="center" wrapText="1" shrinkToFit="1" readingOrder="1"/>
    </xf>
    <xf numFmtId="0" fontId="3" fillId="0" borderId="2" xfId="0" applyFont="1" applyBorder="1" applyAlignment="1">
      <alignment horizontal="right" vertical="center" wrapText="1" shrinkToFit="1" readingOrder="1"/>
    </xf>
    <xf numFmtId="0" fontId="4" fillId="0" borderId="2" xfId="0" applyFont="1" applyBorder="1" applyAlignment="1">
      <alignment horizontal="righ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49" fontId="4" fillId="0" borderId="2" xfId="0" applyNumberFormat="1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" fontId="3" fillId="0" borderId="2" xfId="0" applyNumberFormat="1" applyFont="1" applyBorder="1" applyAlignment="1">
      <alignment horizontal="right" vertical="center" wrapText="1" shrinkToFit="1" readingOrder="1"/>
    </xf>
    <xf numFmtId="49" fontId="3" fillId="0" borderId="2" xfId="0" applyNumberFormat="1" applyFont="1" applyBorder="1" applyAlignment="1">
      <alignment horizontal="left" vertical="center" wrapText="1" shrinkToFit="1" readingOrder="1"/>
    </xf>
    <xf numFmtId="49" fontId="3" fillId="0" borderId="1" xfId="0" applyNumberFormat="1" applyFont="1" applyBorder="1" applyAlignment="1">
      <alignment horizontal="left" vertical="center" wrapText="1" shrinkToFit="1" readingOrder="1"/>
    </xf>
    <xf numFmtId="0" fontId="5" fillId="0" borderId="4" xfId="0" applyFont="1" applyBorder="1" applyAlignment="1">
      <alignment horizontal="center" vertical="center" wrapText="1" shrinkToFit="1" readingOrder="1"/>
    </xf>
    <xf numFmtId="0" fontId="3" fillId="2" borderId="2" xfId="0" applyFont="1" applyFill="1" applyBorder="1" applyAlignment="1">
      <alignment horizontal="center" vertical="center" wrapText="1" shrinkToFit="1" readingOrder="1"/>
    </xf>
    <xf numFmtId="49" fontId="3" fillId="2" borderId="2" xfId="0" applyNumberFormat="1" applyFont="1" applyFill="1" applyBorder="1" applyAlignment="1">
      <alignment horizontal="center" vertical="center" wrapText="1" shrinkToFit="1" readingOrder="1"/>
    </xf>
    <xf numFmtId="4" fontId="7" fillId="0" borderId="2" xfId="0" applyNumberFormat="1" applyFont="1" applyBorder="1" applyAlignment="1">
      <alignment horizontal="right" vertic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49" fontId="7" fillId="0" borderId="1" xfId="0" applyNumberFormat="1" applyFont="1" applyBorder="1" applyAlignment="1">
      <alignment horizontal="left" vertical="center" wrapText="1" shrinkToFit="1" readingOrder="1"/>
    </xf>
    <xf numFmtId="4" fontId="7" fillId="0" borderId="4" xfId="0" applyNumberFormat="1" applyFont="1" applyBorder="1" applyAlignment="1">
      <alignment horizontal="righ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" fontId="8" fillId="4" borderId="3" xfId="0" applyNumberFormat="1" applyFont="1" applyFill="1" applyBorder="1" applyAlignment="1">
      <alignment horizontal="right" vertical="center" wrapText="1" shrinkToFit="1" readingOrder="1"/>
    </xf>
    <xf numFmtId="49" fontId="9" fillId="0" borderId="1" xfId="0" applyNumberFormat="1" applyFont="1" applyBorder="1" applyAlignment="1">
      <alignment horizontal="left" vertical="center" wrapText="1" shrinkToFit="1" readingOrder="1"/>
    </xf>
    <xf numFmtId="49" fontId="9" fillId="0" borderId="2" xfId="0" applyNumberFormat="1" applyFont="1" applyBorder="1" applyAlignment="1">
      <alignment horizontal="left" vertical="center" wrapText="1" shrinkToFit="1" readingOrder="1"/>
    </xf>
    <xf numFmtId="4" fontId="9" fillId="0" borderId="2" xfId="0" applyNumberFormat="1" applyFont="1" applyBorder="1" applyAlignment="1">
      <alignment horizontal="right" vertical="center" wrapText="1" shrinkToFit="1" readingOrder="1"/>
    </xf>
    <xf numFmtId="0" fontId="9" fillId="0" borderId="2" xfId="0" applyFont="1" applyBorder="1" applyAlignment="1">
      <alignment horizontal="right" vertical="center" wrapText="1" shrinkToFit="1" readingOrder="1"/>
    </xf>
    <xf numFmtId="2" fontId="3" fillId="0" borderId="2" xfId="0" applyNumberFormat="1" applyFont="1" applyBorder="1" applyAlignment="1">
      <alignment horizontal="right" vertical="center" wrapText="1" shrinkToFit="1" readingOrder="1"/>
    </xf>
    <xf numFmtId="0" fontId="0" fillId="0" borderId="0" xfId="0" applyAlignment="1">
      <alignment horizontal="center"/>
    </xf>
    <xf numFmtId="4" fontId="10" fillId="0" borderId="4" xfId="0" applyNumberFormat="1" applyFont="1" applyBorder="1" applyAlignment="1">
      <alignment horizontal="right" vertical="center" wrapText="1" shrinkToFit="1" readingOrder="1"/>
    </xf>
    <xf numFmtId="49" fontId="10" fillId="0" borderId="4" xfId="0" applyNumberFormat="1" applyFont="1" applyBorder="1" applyAlignment="1">
      <alignment horizontal="left" vertical="center" wrapText="1" shrinkToFit="1" readingOrder="1"/>
    </xf>
    <xf numFmtId="4" fontId="11" fillId="0" borderId="4" xfId="0" applyNumberFormat="1" applyFont="1" applyBorder="1" applyAlignment="1">
      <alignment horizontal="right" vertical="center" wrapText="1" shrinkToFit="1" readingOrder="1"/>
    </xf>
    <xf numFmtId="49" fontId="11" fillId="0" borderId="4" xfId="0" applyNumberFormat="1" applyFont="1" applyBorder="1" applyAlignment="1">
      <alignment horizontal="left" vertical="center" wrapText="1" shrinkToFit="1" readingOrder="1"/>
    </xf>
    <xf numFmtId="4" fontId="12" fillId="0" borderId="4" xfId="0" applyNumberFormat="1" applyFont="1" applyBorder="1" applyAlignment="1">
      <alignment horizontal="right" vertical="center" wrapText="1" shrinkToFit="1" readingOrder="1"/>
    </xf>
    <xf numFmtId="49" fontId="12" fillId="0" borderId="4" xfId="0" applyNumberFormat="1" applyFont="1" applyBorder="1" applyAlignment="1">
      <alignment horizontal="left" vertical="center" wrapText="1" shrinkToFit="1" readingOrder="1"/>
    </xf>
    <xf numFmtId="0" fontId="12" fillId="0" borderId="2" xfId="0" applyFont="1" applyBorder="1" applyAlignment="1">
      <alignment horizontal="center" vertical="center" wrapText="1" shrinkToFit="1" readingOrder="1"/>
    </xf>
    <xf numFmtId="49" fontId="12" fillId="2" borderId="2" xfId="0" applyNumberFormat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3" fillId="2" borderId="4" xfId="0" applyNumberFormat="1" applyFont="1" applyFill="1" applyBorder="1" applyAlignment="1">
      <alignment horizontal="right" vertical="center" wrapText="1" shrinkToFit="1" readingOrder="1"/>
    </xf>
    <xf numFmtId="0" fontId="2" fillId="0" borderId="0" xfId="0" applyFont="1" applyAlignment="1">
      <alignment horizontal="center" vertical="top" wrapText="1" shrinkToFit="1" readingOrder="1"/>
    </xf>
    <xf numFmtId="0" fontId="3" fillId="0" borderId="0" xfId="0" applyFont="1" applyAlignment="1">
      <alignment horizontal="left" vertical="top" wrapText="1" shrinkToFit="1" readingOrder="1"/>
    </xf>
    <xf numFmtId="0" fontId="3" fillId="0" borderId="2" xfId="0" applyFont="1" applyBorder="1" applyAlignment="1">
      <alignment horizontal="center" vertical="center" wrapText="1" shrinkToFit="1" readingOrder="1"/>
    </xf>
    <xf numFmtId="0" fontId="3" fillId="0" borderId="4" xfId="0" applyFont="1" applyBorder="1" applyAlignment="1">
      <alignment horizontal="center" vertical="center" wrapText="1" shrinkToFit="1" readingOrder="1"/>
    </xf>
    <xf numFmtId="4" fontId="4" fillId="3" borderId="4" xfId="0" applyNumberFormat="1" applyFont="1" applyFill="1" applyBorder="1" applyAlignment="1">
      <alignment horizontal="right" vertical="center" wrapText="1" shrinkToFit="1" readingOrder="1"/>
    </xf>
    <xf numFmtId="4" fontId="3" fillId="2" borderId="5" xfId="0" applyNumberFormat="1" applyFont="1" applyFill="1" applyBorder="1" applyAlignment="1">
      <alignment horizontal="right" vertical="center" wrapText="1" shrinkToFit="1" readingOrder="1"/>
    </xf>
    <xf numFmtId="4" fontId="3" fillId="2" borderId="2" xfId="0" applyNumberFormat="1" applyFont="1" applyFill="1" applyBorder="1" applyAlignment="1">
      <alignment horizontal="right" vertical="center" wrapText="1" shrinkToFit="1" readingOrder="1"/>
    </xf>
    <xf numFmtId="0" fontId="3" fillId="0" borderId="2" xfId="0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top" wrapText="1" shrinkToFit="1" readingOrder="1"/>
    </xf>
    <xf numFmtId="0" fontId="1" fillId="0" borderId="0" xfId="0" applyFont="1" applyAlignment="1">
      <alignment horizontal="center" vertical="top" wrapText="1" shrinkToFit="1" readingOrder="1"/>
    </xf>
    <xf numFmtId="0" fontId="5" fillId="0" borderId="3" xfId="0" applyFont="1" applyBorder="1" applyAlignment="1">
      <alignment horizontal="center" vertical="center" wrapText="1" shrinkToFit="1" readingOrder="1"/>
    </xf>
    <xf numFmtId="0" fontId="6" fillId="0" borderId="0" xfId="0" applyFont="1" applyAlignment="1">
      <alignment horizontal="center" vertical="top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49" fontId="2" fillId="0" borderId="0" xfId="0" applyNumberFormat="1" applyFont="1" applyAlignment="1">
      <alignment horizontal="center" vertical="top" wrapText="1" shrinkToFit="1" readingOrder="1"/>
    </xf>
    <xf numFmtId="0" fontId="6" fillId="0" borderId="0" xfId="0" applyFont="1" applyAlignment="1">
      <alignment horizontal="center" vertical="center" wrapText="1" shrinkToFit="1" readingOrder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 shrinkToFit="1" readingOrder="1"/>
    </xf>
    <xf numFmtId="49" fontId="3" fillId="0" borderId="3" xfId="0" applyNumberFormat="1" applyFont="1" applyBorder="1" applyAlignment="1">
      <alignment horizontal="righ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10" fillId="0" borderId="3" xfId="0" applyNumberFormat="1" applyFont="1" applyBorder="1" applyAlignment="1">
      <alignment horizontal="left" vertical="center" wrapText="1" shrinkToFit="1" readingOrder="1"/>
    </xf>
    <xf numFmtId="49" fontId="12" fillId="0" borderId="3" xfId="0" applyNumberFormat="1" applyFont="1" applyBorder="1" applyAlignment="1">
      <alignment horizontal="left" vertical="center" wrapText="1" shrinkToFit="1" readingOrder="1"/>
    </xf>
    <xf numFmtId="49" fontId="11" fillId="0" borderId="3" xfId="0" applyNumberFormat="1" applyFont="1" applyBorder="1" applyAlignment="1">
      <alignment horizontal="left" vertical="center" wrapText="1" shrinkToFit="1" readingOrder="1"/>
    </xf>
    <xf numFmtId="49" fontId="13" fillId="0" borderId="0" xfId="0" applyNumberFormat="1" applyFont="1" applyAlignment="1">
      <alignment horizontal="center" vertical="top" wrapText="1" shrinkToFit="1" readingOrder="1"/>
    </xf>
    <xf numFmtId="0" fontId="12" fillId="2" borderId="1" xfId="0" applyFont="1" applyFill="1" applyBorder="1" applyAlignment="1">
      <alignment horizontal="center" vertical="center" wrapText="1" shrinkToFit="1" readingOrder="1"/>
    </xf>
    <xf numFmtId="0" fontId="12" fillId="0" borderId="1" xfId="0" applyFont="1" applyBorder="1" applyAlignment="1">
      <alignment horizontal="center" vertical="center" wrapText="1" shrinkToFit="1" readingOrder="1"/>
    </xf>
    <xf numFmtId="49" fontId="12" fillId="0" borderId="3" xfId="0" applyNumberFormat="1" applyFont="1" applyBorder="1" applyAlignment="1">
      <alignment horizontal="right" vertical="center" wrapText="1" shrinkToFit="1" readingOrder="1"/>
    </xf>
  </cellXfs>
  <cellStyles count="9">
    <cellStyle name="Hyperlink 2" xfId="8" xr:uid="{00000000-0005-0000-0000-000000000000}"/>
    <cellStyle name="Hyperlink 3" xfId="2" xr:uid="{00000000-0005-0000-0000-000001000000}"/>
    <cellStyle name="Normal 2" xfId="3" xr:uid="{00000000-0005-0000-0000-000002000000}"/>
    <cellStyle name="Normal 3" xfId="4" xr:uid="{00000000-0005-0000-0000-000003000000}"/>
    <cellStyle name="Normal_Sheet1" xfId="5" xr:uid="{00000000-0005-0000-0000-000004000000}"/>
    <cellStyle name="Normalno" xfId="0" builtinId="0"/>
    <cellStyle name="Normalno 2" xfId="1" xr:uid="{00000000-0005-0000-0000-000034000000}"/>
    <cellStyle name="Obično_GFI-POD ver. 1.0.5" xfId="6" xr:uid="{00000000-0005-0000-0000-000006000000}"/>
    <cellStyle name="Zarez 2" xfId="7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100</xdr:row>
      <xdr:rowOff>148168</xdr:rowOff>
    </xdr:from>
    <xdr:to>
      <xdr:col>6</xdr:col>
      <xdr:colOff>423333</xdr:colOff>
      <xdr:row>107</xdr:row>
      <xdr:rowOff>69090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FC6AA97-A917-4135-A3F9-6CEDAEEBD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96668"/>
          <a:ext cx="6709833" cy="125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5</xdr:col>
      <xdr:colOff>381000</xdr:colOff>
      <xdr:row>19</xdr:row>
      <xdr:rowOff>9525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8050914-C8D4-4CD4-8977-B5F3D274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62300"/>
          <a:ext cx="6162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187</xdr:row>
      <xdr:rowOff>0</xdr:rowOff>
    </xdr:from>
    <xdr:to>
      <xdr:col>5</xdr:col>
      <xdr:colOff>381000</xdr:colOff>
      <xdr:row>193</xdr:row>
      <xdr:rowOff>9525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A8A0A0F-6AAC-4A42-A53D-213839D3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7158275"/>
          <a:ext cx="6162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42"/>
  <sheetViews>
    <sheetView showGridLines="0" topLeftCell="A28" zoomScale="110" zoomScaleNormal="110" workbookViewId="0">
      <selection activeCell="A38" sqref="A38:F43"/>
    </sheetView>
  </sheetViews>
  <sheetFormatPr defaultRowHeight="15" x14ac:dyDescent="0.25"/>
  <cols>
    <col min="1" max="1" width="37" customWidth="1"/>
    <col min="2" max="3" width="14.140625" customWidth="1"/>
    <col min="4" max="4" width="14" customWidth="1"/>
    <col min="5" max="5" width="8.140625" customWidth="1"/>
    <col min="6" max="6" width="4.85546875" customWidth="1"/>
    <col min="7" max="7" width="3.140625" customWidth="1"/>
    <col min="8" max="8" width="0.140625" customWidth="1"/>
  </cols>
  <sheetData>
    <row r="1" spans="1:8" ht="16.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</row>
    <row r="2" spans="1:8" ht="8.25" customHeight="1" x14ac:dyDescent="0.25"/>
    <row r="3" spans="1:8" ht="14.25" customHeight="1" x14ac:dyDescent="0.25">
      <c r="A3" s="64" t="s">
        <v>1</v>
      </c>
      <c r="B3" s="64"/>
      <c r="C3" s="64"/>
      <c r="D3" s="64"/>
      <c r="E3" s="64"/>
      <c r="F3" s="64"/>
      <c r="G3" s="64"/>
      <c r="H3" s="64"/>
    </row>
    <row r="4" spans="1:8" ht="12" customHeight="1" x14ac:dyDescent="0.25"/>
    <row r="5" spans="1:8" ht="13.5" customHeight="1" x14ac:dyDescent="0.25">
      <c r="A5" s="64" t="s">
        <v>2</v>
      </c>
      <c r="B5" s="64"/>
      <c r="C5" s="64"/>
      <c r="D5" s="64"/>
      <c r="E5" s="64"/>
      <c r="F5" s="64"/>
      <c r="G5" s="64"/>
      <c r="H5" s="64"/>
    </row>
    <row r="6" spans="1:8" ht="17.25" customHeight="1" x14ac:dyDescent="0.25"/>
    <row r="7" spans="1:8" ht="12.75" customHeight="1" x14ac:dyDescent="0.25">
      <c r="A7" s="53" t="s">
        <v>3</v>
      </c>
      <c r="B7" s="53"/>
      <c r="C7" s="53"/>
      <c r="D7" s="53"/>
      <c r="E7" s="53"/>
      <c r="F7" s="53"/>
      <c r="G7" s="53"/>
      <c r="H7" s="53"/>
    </row>
    <row r="8" spans="1:8" ht="12.75" customHeight="1" x14ac:dyDescent="0.25"/>
    <row r="9" spans="1:8" ht="36" customHeight="1" x14ac:dyDescent="0.25">
      <c r="A9" s="1" t="s">
        <v>4</v>
      </c>
      <c r="B9" s="2" t="s">
        <v>5</v>
      </c>
      <c r="C9" s="2" t="s">
        <v>6</v>
      </c>
      <c r="D9" s="2" t="s">
        <v>7</v>
      </c>
      <c r="E9" s="1" t="s">
        <v>8</v>
      </c>
      <c r="F9" s="55" t="s">
        <v>9</v>
      </c>
      <c r="G9" s="55"/>
    </row>
    <row r="10" spans="1:8" ht="14.25" customHeight="1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56">
        <v>6</v>
      </c>
      <c r="G10" s="56"/>
    </row>
    <row r="11" spans="1:8" ht="24.75" customHeight="1" x14ac:dyDescent="0.25">
      <c r="A11" s="6" t="s">
        <v>10</v>
      </c>
      <c r="B11" s="7">
        <f>SUM(B12:B13)</f>
        <v>2101595</v>
      </c>
      <c r="C11" s="7">
        <v>3038267.87</v>
      </c>
      <c r="D11" s="7">
        <f>D12+D13</f>
        <v>2833117.68</v>
      </c>
      <c r="E11" s="7">
        <f>(D11/B11)*100</f>
        <v>134.80797584691629</v>
      </c>
      <c r="F11" s="58">
        <f>(D11/C11)*100</f>
        <v>93.247791215986496</v>
      </c>
      <c r="G11" s="59"/>
    </row>
    <row r="12" spans="1:8" ht="24" customHeight="1" x14ac:dyDescent="0.25">
      <c r="A12" s="8" t="s">
        <v>11</v>
      </c>
      <c r="B12" s="9">
        <v>2101595</v>
      </c>
      <c r="C12" s="9">
        <v>3037074.87</v>
      </c>
      <c r="D12" s="9">
        <v>2832116.68</v>
      </c>
      <c r="E12" s="9">
        <f>(D12/B12)*100</f>
        <v>134.76034535674094</v>
      </c>
      <c r="F12" s="61">
        <f>(D12/C12)*100</f>
        <v>93.251460738602077</v>
      </c>
      <c r="G12" s="61"/>
    </row>
    <row r="13" spans="1:8" ht="24" customHeight="1" x14ac:dyDescent="0.25">
      <c r="A13" s="8" t="s">
        <v>12</v>
      </c>
      <c r="B13" s="9">
        <v>0</v>
      </c>
      <c r="C13" s="9">
        <v>1193</v>
      </c>
      <c r="D13" s="9">
        <v>1001</v>
      </c>
      <c r="E13" s="9">
        <v>0</v>
      </c>
      <c r="F13" s="61">
        <v>83.91</v>
      </c>
      <c r="G13" s="61"/>
    </row>
    <row r="14" spans="1:8" ht="24.75" customHeight="1" x14ac:dyDescent="0.25">
      <c r="A14" s="6" t="s">
        <v>13</v>
      </c>
      <c r="B14" s="7">
        <f>SUM(B15:B16)</f>
        <v>2120729</v>
      </c>
      <c r="C14" s="7">
        <v>3077419.32</v>
      </c>
      <c r="D14" s="7">
        <v>3047440.79</v>
      </c>
      <c r="E14" s="35">
        <f>(D14/B14)*100</f>
        <v>143.69779401328506</v>
      </c>
      <c r="F14" s="52">
        <v>99.03</v>
      </c>
      <c r="G14" s="52"/>
    </row>
    <row r="15" spans="1:8" ht="24" customHeight="1" x14ac:dyDescent="0.25">
      <c r="A15" s="8" t="s">
        <v>14</v>
      </c>
      <c r="B15" s="9">
        <v>1991323</v>
      </c>
      <c r="C15" s="9">
        <v>2366813.27</v>
      </c>
      <c r="D15" s="9">
        <v>2325755.69</v>
      </c>
      <c r="E15" s="9">
        <f>(D15/B15)*100</f>
        <v>116.79449742708741</v>
      </c>
      <c r="F15" s="61">
        <v>98.27</v>
      </c>
      <c r="G15" s="61"/>
    </row>
    <row r="16" spans="1:8" ht="24.75" customHeight="1" x14ac:dyDescent="0.25">
      <c r="A16" s="8" t="s">
        <v>15</v>
      </c>
      <c r="B16" s="9">
        <v>129406</v>
      </c>
      <c r="C16" s="9">
        <v>710606.05</v>
      </c>
      <c r="D16" s="9">
        <v>721685.1</v>
      </c>
      <c r="E16" s="9">
        <f>(D16/B16)*100</f>
        <v>557.69060167225632</v>
      </c>
      <c r="F16" s="61">
        <v>101.56</v>
      </c>
      <c r="G16" s="61"/>
    </row>
    <row r="17" spans="1:8" ht="24" customHeight="1" x14ac:dyDescent="0.25">
      <c r="A17" s="6" t="s">
        <v>16</v>
      </c>
      <c r="B17" s="7">
        <f>B11-B14</f>
        <v>-19134</v>
      </c>
      <c r="C17" s="7">
        <v>-39151.449999999997</v>
      </c>
      <c r="D17" s="7">
        <v>-214323.11</v>
      </c>
      <c r="E17" s="35">
        <f>(D17/B17)*100</f>
        <v>1120.116598724783</v>
      </c>
      <c r="F17" s="52">
        <f>(D17/C17)*100</f>
        <v>547.42061915969907</v>
      </c>
      <c r="G17" s="52"/>
    </row>
    <row r="18" spans="1:8" ht="17.25" customHeight="1" x14ac:dyDescent="0.25"/>
    <row r="19" spans="1:8" ht="12.75" customHeight="1" x14ac:dyDescent="0.25">
      <c r="A19" s="53" t="s">
        <v>17</v>
      </c>
      <c r="B19" s="53"/>
      <c r="C19" s="53"/>
      <c r="D19" s="53"/>
      <c r="E19" s="53"/>
      <c r="F19" s="53"/>
      <c r="G19" s="53"/>
      <c r="H19" s="53"/>
    </row>
    <row r="20" spans="1:8" ht="8.25" customHeight="1" x14ac:dyDescent="0.25"/>
    <row r="21" spans="1:8" ht="36" customHeight="1" x14ac:dyDescent="0.25">
      <c r="A21" s="1" t="s">
        <v>4</v>
      </c>
      <c r="B21" s="2" t="s">
        <v>5</v>
      </c>
      <c r="C21" s="2" t="s">
        <v>6</v>
      </c>
      <c r="D21" s="2" t="s">
        <v>7</v>
      </c>
      <c r="E21" s="2" t="s">
        <v>18</v>
      </c>
      <c r="F21" s="55" t="s">
        <v>9</v>
      </c>
      <c r="G21" s="55"/>
    </row>
    <row r="22" spans="1:8" ht="14.25" customHeight="1" x14ac:dyDescent="0.25">
      <c r="A22" s="4">
        <v>1</v>
      </c>
      <c r="B22" s="4">
        <v>2</v>
      </c>
      <c r="C22" s="4">
        <v>3</v>
      </c>
      <c r="D22" s="4">
        <v>4</v>
      </c>
      <c r="E22" s="4">
        <v>5</v>
      </c>
      <c r="F22" s="56">
        <v>6</v>
      </c>
      <c r="G22" s="56"/>
    </row>
    <row r="23" spans="1:8" ht="24" customHeight="1" x14ac:dyDescent="0.25">
      <c r="A23" s="8" t="s">
        <v>19</v>
      </c>
      <c r="B23" s="9">
        <v>0</v>
      </c>
      <c r="C23" s="9">
        <v>0</v>
      </c>
      <c r="D23" s="9">
        <v>0</v>
      </c>
      <c r="E23" s="9">
        <v>0</v>
      </c>
      <c r="F23" s="61">
        <v>0</v>
      </c>
      <c r="G23" s="61"/>
    </row>
    <row r="24" spans="1:8" ht="24" customHeight="1" x14ac:dyDescent="0.25">
      <c r="A24" s="8" t="s">
        <v>20</v>
      </c>
      <c r="B24" s="9">
        <v>0</v>
      </c>
      <c r="C24" s="9">
        <v>0</v>
      </c>
      <c r="D24" s="9">
        <v>0</v>
      </c>
      <c r="E24" s="9">
        <v>0</v>
      </c>
      <c r="F24" s="61">
        <v>0</v>
      </c>
      <c r="G24" s="61"/>
    </row>
    <row r="25" spans="1:8" ht="24.75" customHeight="1" x14ac:dyDescent="0.25">
      <c r="A25" s="6" t="s">
        <v>21</v>
      </c>
      <c r="B25" s="7">
        <v>0</v>
      </c>
      <c r="C25" s="7">
        <v>0</v>
      </c>
      <c r="D25" s="7">
        <v>0</v>
      </c>
      <c r="E25" s="7">
        <v>0</v>
      </c>
      <c r="F25" s="52">
        <v>0</v>
      </c>
      <c r="G25" s="52"/>
    </row>
    <row r="26" spans="1:8" ht="17.25" customHeight="1" x14ac:dyDescent="0.25"/>
    <row r="27" spans="1:8" ht="12.75" customHeight="1" x14ac:dyDescent="0.25">
      <c r="A27" s="53" t="s">
        <v>22</v>
      </c>
      <c r="B27" s="53"/>
      <c r="C27" s="53"/>
      <c r="D27" s="53"/>
      <c r="E27" s="53"/>
      <c r="F27" s="53"/>
      <c r="G27" s="53"/>
      <c r="H27" s="53"/>
    </row>
    <row r="28" spans="1:8" ht="6.75" customHeight="1" x14ac:dyDescent="0.25"/>
    <row r="29" spans="1:8" ht="36.75" customHeight="1" x14ac:dyDescent="0.25">
      <c r="A29" s="1" t="s">
        <v>4</v>
      </c>
      <c r="B29" s="2" t="s">
        <v>5</v>
      </c>
      <c r="C29" s="2" t="s">
        <v>6</v>
      </c>
      <c r="D29" s="2" t="s">
        <v>7</v>
      </c>
      <c r="E29" s="1" t="s">
        <v>8</v>
      </c>
      <c r="F29" s="55" t="s">
        <v>9</v>
      </c>
      <c r="G29" s="55"/>
    </row>
    <row r="30" spans="1:8" ht="14.25" customHeight="1" x14ac:dyDescent="0.2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56">
        <v>6</v>
      </c>
      <c r="G30" s="56"/>
    </row>
    <row r="31" spans="1:8" ht="24" customHeight="1" x14ac:dyDescent="0.25">
      <c r="A31" s="10" t="s">
        <v>23</v>
      </c>
      <c r="B31" s="11">
        <v>58285.45</v>
      </c>
      <c r="C31" s="11">
        <v>39151.449999999997</v>
      </c>
      <c r="D31" s="11">
        <v>38126.559999999998</v>
      </c>
      <c r="E31" s="11">
        <f>(D31/B31)*100</f>
        <v>65.413512291661121</v>
      </c>
      <c r="F31" s="57">
        <f>(D31/C31)*100</f>
        <v>97.382242547849444</v>
      </c>
      <c r="G31" s="57"/>
    </row>
    <row r="32" spans="1:8" ht="24" customHeight="1" x14ac:dyDescent="0.25">
      <c r="A32" s="6" t="s">
        <v>24</v>
      </c>
      <c r="B32" s="7">
        <v>-19134</v>
      </c>
      <c r="C32" s="7">
        <v>39151.449999999997</v>
      </c>
      <c r="D32" s="7"/>
      <c r="E32" s="7">
        <f>(D32/B32)*100</f>
        <v>0</v>
      </c>
      <c r="F32" s="58">
        <f>(D32/C32)*100</f>
        <v>0</v>
      </c>
      <c r="G32" s="59"/>
    </row>
    <row r="33" spans="1:7" ht="50.25" customHeight="1" x14ac:dyDescent="0.25"/>
    <row r="34" spans="1:7" ht="25.5" customHeight="1" x14ac:dyDescent="0.25">
      <c r="A34" s="12" t="s">
        <v>25</v>
      </c>
      <c r="B34" s="13">
        <v>39151.449999999997</v>
      </c>
      <c r="C34" s="13"/>
      <c r="D34" s="13">
        <v>-176196.55</v>
      </c>
      <c r="E34" s="13"/>
      <c r="F34" s="60"/>
      <c r="G34" s="60"/>
    </row>
    <row r="35" spans="1:7" ht="21" customHeight="1" x14ac:dyDescent="0.25"/>
    <row r="36" spans="1:7" ht="53.25" customHeight="1" x14ac:dyDescent="0.25">
      <c r="A36" s="54" t="s">
        <v>26</v>
      </c>
      <c r="B36" s="54"/>
      <c r="C36" s="54"/>
      <c r="D36" s="54"/>
      <c r="E36" s="54"/>
      <c r="F36" s="54"/>
    </row>
    <row r="38" spans="1:7" x14ac:dyDescent="0.25">
      <c r="A38" s="41" t="s">
        <v>294</v>
      </c>
    </row>
    <row r="40" spans="1:7" x14ac:dyDescent="0.25">
      <c r="A40" s="41" t="s">
        <v>288</v>
      </c>
      <c r="D40" s="62" t="s">
        <v>291</v>
      </c>
      <c r="E40" s="62"/>
      <c r="F40" s="62"/>
    </row>
    <row r="41" spans="1:7" x14ac:dyDescent="0.25">
      <c r="A41" s="41" t="s">
        <v>289</v>
      </c>
      <c r="D41" s="62" t="s">
        <v>292</v>
      </c>
      <c r="E41" s="62"/>
      <c r="F41" s="62"/>
    </row>
    <row r="42" spans="1:7" x14ac:dyDescent="0.25">
      <c r="A42" s="41" t="s">
        <v>290</v>
      </c>
      <c r="D42" s="62" t="s">
        <v>293</v>
      </c>
      <c r="E42" s="62"/>
      <c r="F42" s="62"/>
    </row>
  </sheetData>
  <mergeCells count="29">
    <mergeCell ref="D40:F40"/>
    <mergeCell ref="D41:F41"/>
    <mergeCell ref="D42:F42"/>
    <mergeCell ref="A1:H1"/>
    <mergeCell ref="A3:H3"/>
    <mergeCell ref="A5:H5"/>
    <mergeCell ref="A7:H7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19:H19"/>
    <mergeCell ref="F21:G21"/>
    <mergeCell ref="F22:G22"/>
    <mergeCell ref="F23:G23"/>
    <mergeCell ref="F24:G24"/>
    <mergeCell ref="F25:G25"/>
    <mergeCell ref="A27:H27"/>
    <mergeCell ref="A36:F36"/>
    <mergeCell ref="F29:G29"/>
    <mergeCell ref="F30:G30"/>
    <mergeCell ref="F31:G31"/>
    <mergeCell ref="F32:G32"/>
    <mergeCell ref="F34:G34"/>
  </mergeCells>
  <pageMargins left="0.70866137742996216" right="0.59055119752883911" top="0.59055119752883911" bottom="0.59055119752883911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4ADE-7725-4815-A89E-1DD6B0C68C62}">
  <sheetPr>
    <outlinePr summaryBelow="0"/>
    <pageSetUpPr fitToPage="1"/>
  </sheetPr>
  <dimension ref="A1:G106"/>
  <sheetViews>
    <sheetView showGridLines="0" topLeftCell="A25" zoomScale="90" zoomScaleNormal="90" workbookViewId="0">
      <selection activeCell="J110" sqref="J110"/>
    </sheetView>
  </sheetViews>
  <sheetFormatPr defaultRowHeight="15" x14ac:dyDescent="0.25"/>
  <cols>
    <col min="1" max="1" width="5.42578125" customWidth="1"/>
    <col min="2" max="2" width="31.7109375" customWidth="1"/>
    <col min="3" max="3" width="16.42578125" customWidth="1"/>
    <col min="4" max="5" width="16.5703125" customWidth="1"/>
    <col min="6" max="6" width="7.5703125" customWidth="1"/>
    <col min="7" max="7" width="6.42578125" customWidth="1"/>
  </cols>
  <sheetData>
    <row r="1" spans="1:7" ht="6.75" customHeight="1" x14ac:dyDescent="0.25"/>
    <row r="2" spans="1:7" ht="21.75" customHeight="1" x14ac:dyDescent="0.25">
      <c r="A2" s="64" t="s">
        <v>193</v>
      </c>
      <c r="B2" s="64"/>
      <c r="C2" s="64"/>
      <c r="D2" s="64"/>
      <c r="E2" s="64"/>
      <c r="F2" s="64"/>
      <c r="G2" s="64"/>
    </row>
    <row r="3" spans="1:7" ht="12.75" customHeight="1" x14ac:dyDescent="0.25"/>
    <row r="4" spans="1:7" ht="13.5" customHeight="1" x14ac:dyDescent="0.25">
      <c r="A4" s="66" t="s">
        <v>192</v>
      </c>
      <c r="B4" s="66"/>
      <c r="C4" s="66"/>
      <c r="D4" s="66"/>
      <c r="E4" s="66"/>
      <c r="F4" s="66"/>
      <c r="G4" s="66"/>
    </row>
    <row r="5" spans="1:7" ht="21" customHeight="1" x14ac:dyDescent="0.25"/>
    <row r="6" spans="1:7" ht="32.25" customHeight="1" x14ac:dyDescent="0.25">
      <c r="A6" s="67" t="s">
        <v>4</v>
      </c>
      <c r="B6" s="67"/>
      <c r="C6" s="24" t="s">
        <v>132</v>
      </c>
      <c r="D6" s="24" t="s">
        <v>6</v>
      </c>
      <c r="E6" s="24" t="s">
        <v>131</v>
      </c>
      <c r="F6" s="23" t="s">
        <v>8</v>
      </c>
      <c r="G6" s="23" t="s">
        <v>9</v>
      </c>
    </row>
    <row r="7" spans="1:7" ht="9.75" customHeight="1" x14ac:dyDescent="0.25">
      <c r="A7" s="65">
        <v>1</v>
      </c>
      <c r="B7" s="65"/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7" ht="25.5" customHeight="1" x14ac:dyDescent="0.25">
      <c r="A8" s="12"/>
      <c r="B8" s="20" t="s">
        <v>191</v>
      </c>
      <c r="C8" s="19">
        <f>C9+C37</f>
        <v>2101538</v>
      </c>
      <c r="D8" s="19">
        <v>3038267.87</v>
      </c>
      <c r="E8" s="19">
        <v>2833117.68</v>
      </c>
      <c r="F8" s="40">
        <f t="shared" ref="F8:F10" si="0">(E8/C8)*100</f>
        <v>134.81163224267181</v>
      </c>
      <c r="G8" s="40">
        <f>(E8/D8)*100</f>
        <v>93.247791215986496</v>
      </c>
    </row>
    <row r="9" spans="1:7" ht="25.5" customHeight="1" x14ac:dyDescent="0.25">
      <c r="A9" s="21" t="s">
        <v>190</v>
      </c>
      <c r="B9" s="20" t="s">
        <v>189</v>
      </c>
      <c r="C9" s="19">
        <f>C10+C18+C21+C24+C30+C34</f>
        <v>2101538</v>
      </c>
      <c r="D9" s="19">
        <v>3037074.87</v>
      </c>
      <c r="E9" s="19">
        <v>2832116.68</v>
      </c>
      <c r="F9" s="40">
        <f t="shared" si="0"/>
        <v>134.76400046061505</v>
      </c>
      <c r="G9" s="40">
        <f>(E9/D9)*100</f>
        <v>93.251460738602077</v>
      </c>
    </row>
    <row r="10" spans="1:7" ht="25.5" customHeight="1" x14ac:dyDescent="0.25">
      <c r="A10" s="21" t="s">
        <v>188</v>
      </c>
      <c r="B10" s="20" t="s">
        <v>187</v>
      </c>
      <c r="C10" s="19">
        <f>C11+C13+C16</f>
        <v>1751195</v>
      </c>
      <c r="D10" s="19">
        <v>2023025.94</v>
      </c>
      <c r="E10" s="19">
        <v>1861149</v>
      </c>
      <c r="F10" s="40">
        <f t="shared" si="0"/>
        <v>106.2787981920917</v>
      </c>
      <c r="G10" s="14">
        <v>92</v>
      </c>
    </row>
    <row r="11" spans="1:7" ht="25.5" customHeight="1" x14ac:dyDescent="0.25">
      <c r="A11" s="18" t="s">
        <v>186</v>
      </c>
      <c r="B11" s="17" t="s">
        <v>185</v>
      </c>
      <c r="C11" s="16">
        <v>0</v>
      </c>
      <c r="D11" s="15"/>
      <c r="E11" s="16">
        <v>4566.6000000000004</v>
      </c>
      <c r="F11" s="40"/>
      <c r="G11" s="15"/>
    </row>
    <row r="12" spans="1:7" ht="33" customHeight="1" x14ac:dyDescent="0.25">
      <c r="A12" s="18" t="s">
        <v>184</v>
      </c>
      <c r="B12" s="17" t="s">
        <v>183</v>
      </c>
      <c r="C12" s="16">
        <v>0</v>
      </c>
      <c r="D12" s="15"/>
      <c r="E12" s="16">
        <v>4566.6000000000004</v>
      </c>
      <c r="F12" s="40"/>
      <c r="G12" s="15"/>
    </row>
    <row r="13" spans="1:7" ht="25.5" customHeight="1" x14ac:dyDescent="0.25">
      <c r="A13" s="18" t="s">
        <v>182</v>
      </c>
      <c r="B13" s="17" t="s">
        <v>181</v>
      </c>
      <c r="C13" s="16">
        <f>SUM(C14:C15)</f>
        <v>1725678</v>
      </c>
      <c r="D13" s="15"/>
      <c r="E13" s="16">
        <v>1856582.4</v>
      </c>
      <c r="F13" s="40"/>
      <c r="G13" s="15"/>
    </row>
    <row r="14" spans="1:7" ht="25.5" customHeight="1" x14ac:dyDescent="0.25">
      <c r="A14" s="18" t="s">
        <v>180</v>
      </c>
      <c r="B14" s="17" t="s">
        <v>179</v>
      </c>
      <c r="C14" s="16">
        <v>1665262</v>
      </c>
      <c r="D14" s="15"/>
      <c r="E14" s="16">
        <v>1824134.38</v>
      </c>
      <c r="F14" s="40"/>
      <c r="G14" s="15"/>
    </row>
    <row r="15" spans="1:7" ht="25.5" customHeight="1" x14ac:dyDescent="0.25">
      <c r="A15" s="18" t="s">
        <v>178</v>
      </c>
      <c r="B15" s="17" t="s">
        <v>177</v>
      </c>
      <c r="C15" s="16">
        <v>60416</v>
      </c>
      <c r="D15" s="15"/>
      <c r="E15" s="16">
        <v>32448.02</v>
      </c>
      <c r="F15" s="40"/>
      <c r="G15" s="15"/>
    </row>
    <row r="16" spans="1:7" ht="25.5" customHeight="1" x14ac:dyDescent="0.25">
      <c r="A16" s="36" t="s">
        <v>276</v>
      </c>
      <c r="B16" s="37" t="s">
        <v>278</v>
      </c>
      <c r="C16" s="16">
        <v>25517</v>
      </c>
      <c r="D16" s="16">
        <v>0</v>
      </c>
      <c r="E16" s="16">
        <v>0</v>
      </c>
      <c r="F16" s="40"/>
      <c r="G16" s="15"/>
    </row>
    <row r="17" spans="1:7" ht="25.5" customHeight="1" x14ac:dyDescent="0.25">
      <c r="A17" s="36" t="s">
        <v>277</v>
      </c>
      <c r="B17" s="37" t="s">
        <v>279</v>
      </c>
      <c r="C17" s="16">
        <v>25517</v>
      </c>
      <c r="D17" s="16">
        <v>0</v>
      </c>
      <c r="E17" s="16">
        <v>0</v>
      </c>
      <c r="F17" s="40"/>
      <c r="G17" s="15"/>
    </row>
    <row r="18" spans="1:7" ht="25.5" customHeight="1" x14ac:dyDescent="0.25">
      <c r="A18" s="21" t="s">
        <v>176</v>
      </c>
      <c r="B18" s="20" t="s">
        <v>175</v>
      </c>
      <c r="C18" s="19">
        <f>C19</f>
        <v>76</v>
      </c>
      <c r="D18" s="19">
        <v>12.15</v>
      </c>
      <c r="E18" s="19">
        <v>12.15</v>
      </c>
      <c r="F18" s="40">
        <f>(E18/C18)*100</f>
        <v>15.986842105263158</v>
      </c>
      <c r="G18" s="14">
        <v>100</v>
      </c>
    </row>
    <row r="19" spans="1:7" ht="25.5" customHeight="1" x14ac:dyDescent="0.25">
      <c r="A19" s="18" t="s">
        <v>174</v>
      </c>
      <c r="B19" s="17" t="s">
        <v>173</v>
      </c>
      <c r="C19" s="16">
        <v>76</v>
      </c>
      <c r="D19" s="15"/>
      <c r="E19" s="16">
        <v>12.15</v>
      </c>
      <c r="F19" s="40"/>
      <c r="G19" s="15"/>
    </row>
    <row r="20" spans="1:7" ht="25.5" customHeight="1" x14ac:dyDescent="0.25">
      <c r="A20" s="18" t="s">
        <v>172</v>
      </c>
      <c r="B20" s="17" t="s">
        <v>171</v>
      </c>
      <c r="C20" s="16">
        <v>76</v>
      </c>
      <c r="D20" s="15"/>
      <c r="E20" s="16">
        <v>12.15</v>
      </c>
      <c r="F20" s="40"/>
      <c r="G20" s="15"/>
    </row>
    <row r="21" spans="1:7" ht="33" customHeight="1" x14ac:dyDescent="0.25">
      <c r="A21" s="21" t="s">
        <v>170</v>
      </c>
      <c r="B21" s="20" t="s">
        <v>169</v>
      </c>
      <c r="C21" s="19">
        <f>C22</f>
        <v>114229</v>
      </c>
      <c r="D21" s="19">
        <v>128401</v>
      </c>
      <c r="E21" s="19">
        <v>117506</v>
      </c>
      <c r="F21" s="40">
        <f t="shared" ref="F21:F34" si="1">(E21/C21)*100</f>
        <v>102.86879864132577</v>
      </c>
      <c r="G21" s="14">
        <v>91.51</v>
      </c>
    </row>
    <row r="22" spans="1:7" ht="25.5" customHeight="1" x14ac:dyDescent="0.25">
      <c r="A22" s="18" t="s">
        <v>168</v>
      </c>
      <c r="B22" s="17" t="s">
        <v>167</v>
      </c>
      <c r="C22" s="16">
        <f>C23</f>
        <v>114229</v>
      </c>
      <c r="D22" s="15"/>
      <c r="E22" s="16">
        <v>117506</v>
      </c>
      <c r="F22" s="40"/>
      <c r="G22" s="15"/>
    </row>
    <row r="23" spans="1:7" ht="25.5" customHeight="1" x14ac:dyDescent="0.25">
      <c r="A23" s="18" t="s">
        <v>166</v>
      </c>
      <c r="B23" s="17" t="s">
        <v>165</v>
      </c>
      <c r="C23" s="16">
        <v>114229</v>
      </c>
      <c r="D23" s="15"/>
      <c r="E23" s="16">
        <v>117506</v>
      </c>
      <c r="F23" s="40"/>
      <c r="G23" s="15"/>
    </row>
    <row r="24" spans="1:7" ht="32.25" customHeight="1" x14ac:dyDescent="0.25">
      <c r="A24" s="21" t="s">
        <v>164</v>
      </c>
      <c r="B24" s="20" t="s">
        <v>163</v>
      </c>
      <c r="C24" s="19">
        <f>SUM(C25+C28)</f>
        <v>13451</v>
      </c>
      <c r="D24" s="19">
        <v>13063.15</v>
      </c>
      <c r="E24" s="19">
        <v>19855.25</v>
      </c>
      <c r="F24" s="40">
        <f t="shared" si="1"/>
        <v>147.61170173221322</v>
      </c>
      <c r="G24" s="14">
        <v>151.99</v>
      </c>
    </row>
    <row r="25" spans="1:7" ht="25.5" customHeight="1" x14ac:dyDescent="0.25">
      <c r="A25" s="18" t="s">
        <v>162</v>
      </c>
      <c r="B25" s="17" t="s">
        <v>161</v>
      </c>
      <c r="C25" s="16">
        <f>SUM(C26:C27)</f>
        <v>11974</v>
      </c>
      <c r="D25" s="15"/>
      <c r="E25" s="16">
        <v>11030.1</v>
      </c>
      <c r="F25" s="40"/>
      <c r="G25" s="15"/>
    </row>
    <row r="26" spans="1:7" ht="25.5" customHeight="1" x14ac:dyDescent="0.25">
      <c r="A26" s="18" t="s">
        <v>160</v>
      </c>
      <c r="B26" s="17" t="s">
        <v>159</v>
      </c>
      <c r="C26" s="16">
        <v>0</v>
      </c>
      <c r="D26" s="15"/>
      <c r="E26" s="16">
        <v>255.2</v>
      </c>
      <c r="F26" s="40"/>
      <c r="G26" s="15"/>
    </row>
    <row r="27" spans="1:7" ht="25.5" customHeight="1" x14ac:dyDescent="0.25">
      <c r="A27" s="18" t="s">
        <v>158</v>
      </c>
      <c r="B27" s="17" t="s">
        <v>157</v>
      </c>
      <c r="C27" s="16">
        <v>11974</v>
      </c>
      <c r="D27" s="15"/>
      <c r="E27" s="16">
        <v>10774.9</v>
      </c>
      <c r="F27" s="40"/>
      <c r="G27" s="15"/>
    </row>
    <row r="28" spans="1:7" ht="33" customHeight="1" x14ac:dyDescent="0.25">
      <c r="A28" s="18" t="s">
        <v>156</v>
      </c>
      <c r="B28" s="17" t="s">
        <v>155</v>
      </c>
      <c r="C28" s="16">
        <f>C29</f>
        <v>1477</v>
      </c>
      <c r="D28" s="15"/>
      <c r="E28" s="16">
        <v>8825.15</v>
      </c>
      <c r="F28" s="40"/>
      <c r="G28" s="15"/>
    </row>
    <row r="29" spans="1:7" ht="25.5" customHeight="1" x14ac:dyDescent="0.25">
      <c r="A29" s="18" t="s">
        <v>154</v>
      </c>
      <c r="B29" s="17" t="s">
        <v>153</v>
      </c>
      <c r="C29" s="16">
        <v>1477</v>
      </c>
      <c r="D29" s="15"/>
      <c r="E29" s="16">
        <v>8825.15</v>
      </c>
      <c r="F29" s="40"/>
      <c r="G29" s="15"/>
    </row>
    <row r="30" spans="1:7" ht="25.5" customHeight="1" x14ac:dyDescent="0.25">
      <c r="A30" s="21" t="s">
        <v>152</v>
      </c>
      <c r="B30" s="20" t="s">
        <v>151</v>
      </c>
      <c r="C30" s="19">
        <f>SUM(C32:C33)</f>
        <v>221943</v>
      </c>
      <c r="D30" s="19">
        <v>872572.63</v>
      </c>
      <c r="E30" s="19">
        <v>817199.4</v>
      </c>
      <c r="F30" s="40">
        <f t="shared" si="1"/>
        <v>368.2023762858031</v>
      </c>
      <c r="G30" s="14">
        <v>93.65</v>
      </c>
    </row>
    <row r="31" spans="1:7" ht="32.25" customHeight="1" x14ac:dyDescent="0.25">
      <c r="A31" s="18" t="s">
        <v>150</v>
      </c>
      <c r="B31" s="17" t="s">
        <v>149</v>
      </c>
      <c r="C31" s="16">
        <f>C32+C33</f>
        <v>221943</v>
      </c>
      <c r="D31" s="15"/>
      <c r="E31" s="16">
        <v>817199.4</v>
      </c>
      <c r="F31" s="40"/>
      <c r="G31" s="15"/>
    </row>
    <row r="32" spans="1:7" ht="25.5" customHeight="1" x14ac:dyDescent="0.25">
      <c r="A32" s="18" t="s">
        <v>148</v>
      </c>
      <c r="B32" s="17" t="s">
        <v>147</v>
      </c>
      <c r="C32" s="16">
        <v>104077</v>
      </c>
      <c r="D32" s="15"/>
      <c r="E32" s="16">
        <v>153330.06</v>
      </c>
      <c r="F32" s="40"/>
      <c r="G32" s="15"/>
    </row>
    <row r="33" spans="1:7" ht="33" customHeight="1" x14ac:dyDescent="0.25">
      <c r="A33" s="18" t="s">
        <v>146</v>
      </c>
      <c r="B33" s="17" t="s">
        <v>145</v>
      </c>
      <c r="C33" s="16">
        <v>117866</v>
      </c>
      <c r="D33" s="15"/>
      <c r="E33" s="16">
        <v>678819.34</v>
      </c>
      <c r="F33" s="40"/>
      <c r="G33" s="15"/>
    </row>
    <row r="34" spans="1:7" ht="25.5" customHeight="1" x14ac:dyDescent="0.25">
      <c r="A34" s="21" t="s">
        <v>144</v>
      </c>
      <c r="B34" s="20" t="s">
        <v>143</v>
      </c>
      <c r="C34" s="19">
        <f>C35</f>
        <v>644</v>
      </c>
      <c r="D34" s="19">
        <v>0</v>
      </c>
      <c r="E34" s="19">
        <v>1444.88</v>
      </c>
      <c r="F34" s="40">
        <f t="shared" si="1"/>
        <v>224.36024844720498</v>
      </c>
      <c r="G34" s="14">
        <v>0</v>
      </c>
    </row>
    <row r="35" spans="1:7" ht="25.5" customHeight="1" x14ac:dyDescent="0.25">
      <c r="A35" s="18" t="s">
        <v>142</v>
      </c>
      <c r="B35" s="17" t="s">
        <v>140</v>
      </c>
      <c r="C35" s="16">
        <v>644</v>
      </c>
      <c r="D35" s="15"/>
      <c r="E35" s="16">
        <v>1444.88</v>
      </c>
      <c r="F35" s="40"/>
      <c r="G35" s="15"/>
    </row>
    <row r="36" spans="1:7" ht="25.5" customHeight="1" x14ac:dyDescent="0.25">
      <c r="A36" s="18" t="s">
        <v>141</v>
      </c>
      <c r="B36" s="17" t="s">
        <v>140</v>
      </c>
      <c r="C36" s="16">
        <v>644</v>
      </c>
      <c r="D36" s="15"/>
      <c r="E36" s="16">
        <v>1444.88</v>
      </c>
      <c r="F36" s="40"/>
      <c r="G36" s="15"/>
    </row>
    <row r="37" spans="1:7" ht="25.5" customHeight="1" x14ac:dyDescent="0.25">
      <c r="A37" s="21" t="s">
        <v>139</v>
      </c>
      <c r="B37" s="20" t="s">
        <v>138</v>
      </c>
      <c r="C37" s="19">
        <v>0</v>
      </c>
      <c r="D37" s="19">
        <v>1193</v>
      </c>
      <c r="E37" s="19">
        <v>1001</v>
      </c>
      <c r="F37" s="40"/>
      <c r="G37" s="14">
        <v>83.91</v>
      </c>
    </row>
    <row r="38" spans="1:7" ht="25.5" customHeight="1" x14ac:dyDescent="0.25">
      <c r="A38" s="21" t="s">
        <v>137</v>
      </c>
      <c r="B38" s="20" t="s">
        <v>136</v>
      </c>
      <c r="C38" s="19">
        <v>0</v>
      </c>
      <c r="D38" s="19">
        <v>1193</v>
      </c>
      <c r="E38" s="19">
        <v>1001</v>
      </c>
      <c r="F38" s="40"/>
      <c r="G38" s="14">
        <v>83.91</v>
      </c>
    </row>
    <row r="39" spans="1:7" ht="25.5" customHeight="1" x14ac:dyDescent="0.25">
      <c r="A39" s="18" t="s">
        <v>135</v>
      </c>
      <c r="B39" s="17" t="s">
        <v>134</v>
      </c>
      <c r="C39" s="16">
        <v>0</v>
      </c>
      <c r="D39" s="15"/>
      <c r="E39" s="16">
        <v>1001</v>
      </c>
      <c r="F39" s="40"/>
      <c r="G39" s="15"/>
    </row>
    <row r="40" spans="1:7" ht="25.5" customHeight="1" x14ac:dyDescent="0.25">
      <c r="A40" s="18" t="s">
        <v>133</v>
      </c>
      <c r="B40" s="17" t="s">
        <v>36</v>
      </c>
      <c r="C40" s="16">
        <v>0</v>
      </c>
      <c r="D40" s="15"/>
      <c r="E40" s="16">
        <v>1001</v>
      </c>
      <c r="F40" s="40"/>
      <c r="G40" s="15"/>
    </row>
    <row r="41" spans="1:7" ht="32.25" customHeight="1" x14ac:dyDescent="0.25">
      <c r="A41" s="67" t="s">
        <v>4</v>
      </c>
      <c r="B41" s="67"/>
      <c r="C41" s="24" t="s">
        <v>132</v>
      </c>
      <c r="D41" s="24" t="s">
        <v>6</v>
      </c>
      <c r="E41" s="24" t="s">
        <v>131</v>
      </c>
      <c r="F41" s="23" t="s">
        <v>8</v>
      </c>
      <c r="G41" s="23" t="s">
        <v>9</v>
      </c>
    </row>
    <row r="42" spans="1:7" ht="9.75" customHeight="1" x14ac:dyDescent="0.25">
      <c r="A42" s="65">
        <v>1</v>
      </c>
      <c r="B42" s="65"/>
      <c r="C42" s="22">
        <v>2</v>
      </c>
      <c r="D42" s="22">
        <v>3</v>
      </c>
      <c r="E42" s="22">
        <v>4</v>
      </c>
      <c r="F42" s="22">
        <v>5</v>
      </c>
      <c r="G42" s="22">
        <v>6</v>
      </c>
    </row>
    <row r="43" spans="1:7" ht="25.5" customHeight="1" x14ac:dyDescent="0.25">
      <c r="A43" s="12"/>
      <c r="B43" s="20" t="s">
        <v>130</v>
      </c>
      <c r="C43" s="19">
        <f>C44+C88</f>
        <v>2120721</v>
      </c>
      <c r="D43" s="19">
        <v>3077419.32</v>
      </c>
      <c r="E43" s="19">
        <v>3047440.79</v>
      </c>
      <c r="F43" s="40">
        <f>(E43/C43)*100</f>
        <v>143.69833608475608</v>
      </c>
      <c r="G43" s="14">
        <v>99.03</v>
      </c>
    </row>
    <row r="44" spans="1:7" ht="25.5" customHeight="1" x14ac:dyDescent="0.25">
      <c r="A44" s="21" t="s">
        <v>129</v>
      </c>
      <c r="B44" s="20" t="s">
        <v>128</v>
      </c>
      <c r="C44" s="19">
        <f>C45+C52+C79+C83+C86+C87</f>
        <v>1991315</v>
      </c>
      <c r="D44" s="19">
        <v>2366813.27</v>
      </c>
      <c r="E44" s="19">
        <v>2325755.69</v>
      </c>
      <c r="F44" s="40">
        <f t="shared" ref="F44:F89" si="2">(E44/C44)*100</f>
        <v>116.79496664264568</v>
      </c>
      <c r="G44" s="14">
        <v>98.27</v>
      </c>
    </row>
    <row r="45" spans="1:7" ht="25.5" customHeight="1" x14ac:dyDescent="0.25">
      <c r="A45" s="21" t="s">
        <v>127</v>
      </c>
      <c r="B45" s="20" t="s">
        <v>126</v>
      </c>
      <c r="C45" s="19">
        <f>C46+C48+C50</f>
        <v>1630566</v>
      </c>
      <c r="D45" s="19">
        <v>2024024.92</v>
      </c>
      <c r="E45" s="19">
        <v>2008393.09</v>
      </c>
      <c r="F45" s="40">
        <f t="shared" si="2"/>
        <v>123.17153000859824</v>
      </c>
      <c r="G45" s="14">
        <v>99.23</v>
      </c>
    </row>
    <row r="46" spans="1:7" ht="25.5" customHeight="1" x14ac:dyDescent="0.25">
      <c r="A46" s="18" t="s">
        <v>125</v>
      </c>
      <c r="B46" s="17" t="s">
        <v>124</v>
      </c>
      <c r="C46" s="16">
        <f>C47</f>
        <v>1353418</v>
      </c>
      <c r="D46" s="15"/>
      <c r="E46" s="16">
        <v>1666672.58</v>
      </c>
      <c r="F46" s="40"/>
      <c r="G46" s="15"/>
    </row>
    <row r="47" spans="1:7" ht="25.5" customHeight="1" x14ac:dyDescent="0.25">
      <c r="A47" s="18" t="s">
        <v>123</v>
      </c>
      <c r="B47" s="17" t="s">
        <v>122</v>
      </c>
      <c r="C47" s="16">
        <v>1353418</v>
      </c>
      <c r="D47" s="15"/>
      <c r="E47" s="16">
        <v>1666672.58</v>
      </c>
      <c r="F47" s="40"/>
      <c r="G47" s="15"/>
    </row>
    <row r="48" spans="1:7" ht="26.25" customHeight="1" x14ac:dyDescent="0.25">
      <c r="A48" s="18" t="s">
        <v>121</v>
      </c>
      <c r="B48" s="17" t="s">
        <v>119</v>
      </c>
      <c r="C48" s="16">
        <f>C49</f>
        <v>60045</v>
      </c>
      <c r="D48" s="15"/>
      <c r="E48" s="16">
        <v>69250.27</v>
      </c>
      <c r="F48" s="40"/>
      <c r="G48" s="15"/>
    </row>
    <row r="49" spans="1:7" ht="25.5" customHeight="1" x14ac:dyDescent="0.25">
      <c r="A49" s="18" t="s">
        <v>120</v>
      </c>
      <c r="B49" s="17" t="s">
        <v>119</v>
      </c>
      <c r="C49" s="16">
        <v>60045</v>
      </c>
      <c r="D49" s="15"/>
      <c r="E49" s="16">
        <v>69250.27</v>
      </c>
      <c r="F49" s="40"/>
      <c r="G49" s="15"/>
    </row>
    <row r="50" spans="1:7" ht="25.5" customHeight="1" x14ac:dyDescent="0.25">
      <c r="A50" s="18" t="s">
        <v>118</v>
      </c>
      <c r="B50" s="17" t="s">
        <v>117</v>
      </c>
      <c r="C50" s="16">
        <f>C51</f>
        <v>217103</v>
      </c>
      <c r="D50" s="15"/>
      <c r="E50" s="16">
        <v>272470.24</v>
      </c>
      <c r="F50" s="40"/>
      <c r="G50" s="15"/>
    </row>
    <row r="51" spans="1:7" ht="25.5" customHeight="1" x14ac:dyDescent="0.25">
      <c r="A51" s="18" t="s">
        <v>116</v>
      </c>
      <c r="B51" s="17" t="s">
        <v>115</v>
      </c>
      <c r="C51" s="16">
        <v>217103</v>
      </c>
      <c r="D51" s="15"/>
      <c r="E51" s="16">
        <v>272470.24</v>
      </c>
      <c r="F51" s="40"/>
      <c r="G51" s="15"/>
    </row>
    <row r="52" spans="1:7" ht="25.5" customHeight="1" x14ac:dyDescent="0.25">
      <c r="A52" s="21" t="s">
        <v>114</v>
      </c>
      <c r="B52" s="20" t="s">
        <v>113</v>
      </c>
      <c r="C52" s="19">
        <f>C53+C57+C64+C74</f>
        <v>358667</v>
      </c>
      <c r="D52" s="19">
        <v>341884.49</v>
      </c>
      <c r="E52" s="19">
        <v>316486.61</v>
      </c>
      <c r="F52" s="40">
        <f t="shared" si="2"/>
        <v>88.239679145279609</v>
      </c>
      <c r="G52" s="14">
        <v>92.57</v>
      </c>
    </row>
    <row r="53" spans="1:7" ht="25.5" customHeight="1" x14ac:dyDescent="0.25">
      <c r="A53" s="18" t="s">
        <v>112</v>
      </c>
      <c r="B53" s="17" t="s">
        <v>111</v>
      </c>
      <c r="C53" s="16">
        <f>C54+C55+C56</f>
        <v>44098</v>
      </c>
      <c r="D53" s="15"/>
      <c r="E53" s="16">
        <v>49144.55</v>
      </c>
      <c r="F53" s="40"/>
      <c r="G53" s="15"/>
    </row>
    <row r="54" spans="1:7" ht="25.5" customHeight="1" x14ac:dyDescent="0.25">
      <c r="A54" s="18" t="s">
        <v>110</v>
      </c>
      <c r="B54" s="17" t="s">
        <v>109</v>
      </c>
      <c r="C54" s="16">
        <v>8714</v>
      </c>
      <c r="D54" s="15"/>
      <c r="E54" s="16">
        <v>6044.37</v>
      </c>
      <c r="F54" s="40"/>
      <c r="G54" s="15"/>
    </row>
    <row r="55" spans="1:7" ht="25.5" customHeight="1" x14ac:dyDescent="0.25">
      <c r="A55" s="18" t="s">
        <v>108</v>
      </c>
      <c r="B55" s="17" t="s">
        <v>107</v>
      </c>
      <c r="C55" s="16">
        <v>34939</v>
      </c>
      <c r="D55" s="15"/>
      <c r="E55" s="16">
        <v>40790.58</v>
      </c>
      <c r="F55" s="40"/>
      <c r="G55" s="15"/>
    </row>
    <row r="56" spans="1:7" ht="25.5" customHeight="1" x14ac:dyDescent="0.25">
      <c r="A56" s="18" t="s">
        <v>106</v>
      </c>
      <c r="B56" s="17" t="s">
        <v>105</v>
      </c>
      <c r="C56" s="16">
        <v>445</v>
      </c>
      <c r="D56" s="15"/>
      <c r="E56" s="16">
        <v>2309.6</v>
      </c>
      <c r="F56" s="40"/>
      <c r="G56" s="15"/>
    </row>
    <row r="57" spans="1:7" ht="25.5" customHeight="1" x14ac:dyDescent="0.25">
      <c r="A57" s="18" t="s">
        <v>104</v>
      </c>
      <c r="B57" s="17" t="s">
        <v>103</v>
      </c>
      <c r="C57" s="16">
        <f>C58+C59+C60+C61+C62+C63</f>
        <v>203417</v>
      </c>
      <c r="D57" s="15"/>
      <c r="E57" s="16">
        <v>185371.2</v>
      </c>
      <c r="F57" s="40"/>
      <c r="G57" s="15"/>
    </row>
    <row r="58" spans="1:7" ht="25.5" customHeight="1" x14ac:dyDescent="0.25">
      <c r="A58" s="18" t="s">
        <v>102</v>
      </c>
      <c r="B58" s="17" t="s">
        <v>101</v>
      </c>
      <c r="C58" s="16">
        <v>21838</v>
      </c>
      <c r="D58" s="15"/>
      <c r="E58" s="16">
        <v>13092.01</v>
      </c>
      <c r="F58" s="40"/>
      <c r="G58" s="15"/>
    </row>
    <row r="59" spans="1:7" ht="25.5" customHeight="1" x14ac:dyDescent="0.25">
      <c r="A59" s="18" t="s">
        <v>100</v>
      </c>
      <c r="B59" s="17" t="s">
        <v>99</v>
      </c>
      <c r="C59" s="16">
        <v>121123</v>
      </c>
      <c r="D59" s="15"/>
      <c r="E59" s="16">
        <v>124650.82</v>
      </c>
      <c r="F59" s="40"/>
      <c r="G59" s="15"/>
    </row>
    <row r="60" spans="1:7" ht="25.5" customHeight="1" x14ac:dyDescent="0.25">
      <c r="A60" s="18" t="s">
        <v>98</v>
      </c>
      <c r="B60" s="17" t="s">
        <v>97</v>
      </c>
      <c r="C60" s="16">
        <v>54054</v>
      </c>
      <c r="D60" s="15"/>
      <c r="E60" s="16">
        <v>41611.93</v>
      </c>
      <c r="F60" s="40"/>
      <c r="G60" s="15"/>
    </row>
    <row r="61" spans="1:7" ht="25.5" customHeight="1" x14ac:dyDescent="0.25">
      <c r="A61" s="18" t="s">
        <v>96</v>
      </c>
      <c r="B61" s="17" t="s">
        <v>95</v>
      </c>
      <c r="C61" s="16">
        <v>5961</v>
      </c>
      <c r="D61" s="15"/>
      <c r="E61" s="16">
        <v>5839.82</v>
      </c>
      <c r="F61" s="40"/>
      <c r="G61" s="15"/>
    </row>
    <row r="62" spans="1:7" ht="25.5" customHeight="1" x14ac:dyDescent="0.25">
      <c r="A62" s="36" t="s">
        <v>280</v>
      </c>
      <c r="B62" s="37" t="s">
        <v>281</v>
      </c>
      <c r="C62" s="16">
        <v>72</v>
      </c>
      <c r="D62" s="15"/>
      <c r="E62" s="16"/>
      <c r="F62" s="40"/>
      <c r="G62" s="15"/>
    </row>
    <row r="63" spans="1:7" ht="25.5" customHeight="1" x14ac:dyDescent="0.25">
      <c r="A63" s="18" t="s">
        <v>94</v>
      </c>
      <c r="B63" s="17" t="s">
        <v>93</v>
      </c>
      <c r="C63" s="16">
        <v>369</v>
      </c>
      <c r="D63" s="15"/>
      <c r="E63" s="16">
        <v>176.62</v>
      </c>
      <c r="F63" s="40"/>
      <c r="G63" s="15"/>
    </row>
    <row r="64" spans="1:7" ht="25.5" customHeight="1" x14ac:dyDescent="0.25">
      <c r="A64" s="18" t="s">
        <v>92</v>
      </c>
      <c r="B64" s="17" t="s">
        <v>91</v>
      </c>
      <c r="C64" s="16">
        <f>SUM(C65:C73)</f>
        <v>98132</v>
      </c>
      <c r="D64" s="15"/>
      <c r="E64" s="16">
        <v>61289.919999999998</v>
      </c>
      <c r="F64" s="40"/>
      <c r="G64" s="15"/>
    </row>
    <row r="65" spans="1:7" ht="25.5" customHeight="1" x14ac:dyDescent="0.25">
      <c r="A65" s="18" t="s">
        <v>90</v>
      </c>
      <c r="B65" s="17" t="s">
        <v>89</v>
      </c>
      <c r="C65" s="16">
        <v>3436</v>
      </c>
      <c r="D65" s="15"/>
      <c r="E65" s="16">
        <v>2625.51</v>
      </c>
      <c r="F65" s="40"/>
      <c r="G65" s="15"/>
    </row>
    <row r="66" spans="1:7" ht="25.5" customHeight="1" x14ac:dyDescent="0.25">
      <c r="A66" s="18" t="s">
        <v>88</v>
      </c>
      <c r="B66" s="17" t="s">
        <v>87</v>
      </c>
      <c r="C66" s="16">
        <v>60169</v>
      </c>
      <c r="D66" s="15"/>
      <c r="E66" s="16">
        <v>10253.08</v>
      </c>
      <c r="F66" s="40"/>
      <c r="G66" s="15"/>
    </row>
    <row r="67" spans="1:7" ht="25.5" customHeight="1" x14ac:dyDescent="0.25">
      <c r="A67" s="18" t="s">
        <v>86</v>
      </c>
      <c r="B67" s="17" t="s">
        <v>85</v>
      </c>
      <c r="C67" s="16">
        <v>1096</v>
      </c>
      <c r="D67" s="15"/>
      <c r="E67" s="16">
        <v>127.67</v>
      </c>
      <c r="F67" s="40"/>
      <c r="G67" s="15"/>
    </row>
    <row r="68" spans="1:7" ht="25.5" customHeight="1" x14ac:dyDescent="0.25">
      <c r="A68" s="18" t="s">
        <v>84</v>
      </c>
      <c r="B68" s="17" t="s">
        <v>83</v>
      </c>
      <c r="C68" s="16">
        <v>12550</v>
      </c>
      <c r="D68" s="15"/>
      <c r="E68" s="16">
        <v>12991.89</v>
      </c>
      <c r="F68" s="40"/>
      <c r="G68" s="15"/>
    </row>
    <row r="69" spans="1:7" ht="25.5" customHeight="1" x14ac:dyDescent="0.25">
      <c r="A69" s="18" t="s">
        <v>82</v>
      </c>
      <c r="B69" s="17" t="s">
        <v>81</v>
      </c>
      <c r="C69" s="16">
        <v>2774</v>
      </c>
      <c r="D69" s="15"/>
      <c r="E69" s="16">
        <v>4760.88</v>
      </c>
      <c r="F69" s="40"/>
      <c r="G69" s="15"/>
    </row>
    <row r="70" spans="1:7" ht="25.5" customHeight="1" x14ac:dyDescent="0.25">
      <c r="A70" s="18" t="s">
        <v>80</v>
      </c>
      <c r="B70" s="17" t="s">
        <v>79</v>
      </c>
      <c r="C70" s="16">
        <v>5464</v>
      </c>
      <c r="D70" s="15"/>
      <c r="E70" s="16">
        <v>2162.87</v>
      </c>
      <c r="F70" s="40"/>
      <c r="G70" s="15"/>
    </row>
    <row r="71" spans="1:7" ht="25.5" customHeight="1" x14ac:dyDescent="0.25">
      <c r="A71" s="18" t="s">
        <v>78</v>
      </c>
      <c r="B71" s="17" t="s">
        <v>77</v>
      </c>
      <c r="C71" s="16">
        <v>10056</v>
      </c>
      <c r="D71" s="15"/>
      <c r="E71" s="16">
        <v>22807.32</v>
      </c>
      <c r="F71" s="40"/>
      <c r="G71" s="15"/>
    </row>
    <row r="72" spans="1:7" ht="25.5" customHeight="1" x14ac:dyDescent="0.25">
      <c r="A72" s="18" t="s">
        <v>76</v>
      </c>
      <c r="B72" s="17" t="s">
        <v>75</v>
      </c>
      <c r="C72" s="16">
        <v>2452</v>
      </c>
      <c r="D72" s="15"/>
      <c r="E72" s="16">
        <v>5560.7</v>
      </c>
      <c r="F72" s="40"/>
      <c r="G72" s="15"/>
    </row>
    <row r="73" spans="1:7" ht="25.5" customHeight="1" x14ac:dyDescent="0.25">
      <c r="A73" s="36" t="s">
        <v>282</v>
      </c>
      <c r="B73" s="37" t="s">
        <v>283</v>
      </c>
      <c r="C73" s="16">
        <v>135</v>
      </c>
      <c r="D73" s="15"/>
      <c r="E73" s="16"/>
      <c r="F73" s="40"/>
      <c r="G73" s="15"/>
    </row>
    <row r="74" spans="1:7" ht="25.5" customHeight="1" x14ac:dyDescent="0.25">
      <c r="A74" s="18" t="s">
        <v>74</v>
      </c>
      <c r="B74" s="17" t="s">
        <v>66</v>
      </c>
      <c r="C74" s="16">
        <f>SUM(C75:C78)</f>
        <v>13020</v>
      </c>
      <c r="D74" s="15"/>
      <c r="E74" s="16">
        <v>20680.939999999999</v>
      </c>
      <c r="F74" s="40"/>
      <c r="G74" s="15"/>
    </row>
    <row r="75" spans="1:7" ht="25.5" customHeight="1" x14ac:dyDescent="0.25">
      <c r="A75" s="18" t="s">
        <v>73</v>
      </c>
      <c r="B75" s="17" t="s">
        <v>72</v>
      </c>
      <c r="C75" s="16">
        <v>1149</v>
      </c>
      <c r="D75" s="15"/>
      <c r="E75" s="16">
        <v>640.15</v>
      </c>
      <c r="F75" s="40"/>
      <c r="G75" s="15"/>
    </row>
    <row r="76" spans="1:7" ht="25.5" customHeight="1" x14ac:dyDescent="0.25">
      <c r="A76" s="18" t="s">
        <v>71</v>
      </c>
      <c r="B76" s="17" t="s">
        <v>70</v>
      </c>
      <c r="C76" s="16">
        <v>527</v>
      </c>
      <c r="D76" s="15"/>
      <c r="E76" s="16">
        <v>327.84</v>
      </c>
      <c r="F76" s="40"/>
      <c r="G76" s="15"/>
    </row>
    <row r="77" spans="1:7" ht="25.5" customHeight="1" x14ac:dyDescent="0.25">
      <c r="A77" s="18" t="s">
        <v>69</v>
      </c>
      <c r="B77" s="17" t="s">
        <v>68</v>
      </c>
      <c r="C77" s="16">
        <v>3729</v>
      </c>
      <c r="D77" s="15"/>
      <c r="E77" s="16">
        <v>3552.7</v>
      </c>
      <c r="F77" s="40"/>
      <c r="G77" s="15"/>
    </row>
    <row r="78" spans="1:7" ht="25.5" customHeight="1" x14ac:dyDescent="0.25">
      <c r="A78" s="18" t="s">
        <v>67</v>
      </c>
      <c r="B78" s="17" t="s">
        <v>66</v>
      </c>
      <c r="C78" s="16">
        <v>7615</v>
      </c>
      <c r="D78" s="15"/>
      <c r="E78" s="16">
        <v>16160.25</v>
      </c>
      <c r="F78" s="40"/>
      <c r="G78" s="15"/>
    </row>
    <row r="79" spans="1:7" ht="25.5" customHeight="1" x14ac:dyDescent="0.25">
      <c r="A79" s="21" t="s">
        <v>65</v>
      </c>
      <c r="B79" s="20" t="s">
        <v>64</v>
      </c>
      <c r="C79" s="19">
        <f>C80</f>
        <v>1260</v>
      </c>
      <c r="D79" s="19">
        <v>503.86</v>
      </c>
      <c r="E79" s="19">
        <v>475.99</v>
      </c>
      <c r="F79" s="40">
        <f t="shared" si="2"/>
        <v>37.776984126984125</v>
      </c>
      <c r="G79" s="14">
        <v>94.47</v>
      </c>
    </row>
    <row r="80" spans="1:7" ht="25.5" customHeight="1" x14ac:dyDescent="0.25">
      <c r="A80" s="18" t="s">
        <v>63</v>
      </c>
      <c r="B80" s="17" t="s">
        <v>62</v>
      </c>
      <c r="C80" s="16">
        <f>C81+C82</f>
        <v>1260</v>
      </c>
      <c r="D80" s="15"/>
      <c r="E80" s="16">
        <v>475.99</v>
      </c>
      <c r="F80" s="40"/>
      <c r="G80" s="15"/>
    </row>
    <row r="81" spans="1:7" ht="25.5" customHeight="1" x14ac:dyDescent="0.25">
      <c r="A81" s="18" t="s">
        <v>61</v>
      </c>
      <c r="B81" s="17" t="s">
        <v>60</v>
      </c>
      <c r="C81" s="16">
        <v>1232</v>
      </c>
      <c r="D81" s="15"/>
      <c r="E81" s="16">
        <v>472.13</v>
      </c>
      <c r="F81" s="40"/>
      <c r="G81" s="15"/>
    </row>
    <row r="82" spans="1:7" ht="25.5" customHeight="1" x14ac:dyDescent="0.25">
      <c r="A82" s="18" t="s">
        <v>59</v>
      </c>
      <c r="B82" s="17" t="s">
        <v>58</v>
      </c>
      <c r="C82" s="16">
        <v>28</v>
      </c>
      <c r="D82" s="15"/>
      <c r="E82" s="16">
        <v>3.86</v>
      </c>
      <c r="F82" s="40"/>
      <c r="G82" s="15"/>
    </row>
    <row r="83" spans="1:7" ht="25.5" customHeight="1" x14ac:dyDescent="0.25">
      <c r="A83" s="21" t="s">
        <v>57</v>
      </c>
      <c r="B83" s="20" t="s">
        <v>56</v>
      </c>
      <c r="C83" s="19">
        <v>0</v>
      </c>
      <c r="D83" s="19">
        <v>400</v>
      </c>
      <c r="E83" s="19">
        <v>400</v>
      </c>
      <c r="F83" s="40">
        <v>0</v>
      </c>
      <c r="G83" s="14">
        <v>100</v>
      </c>
    </row>
    <row r="84" spans="1:7" ht="25.5" customHeight="1" x14ac:dyDescent="0.25">
      <c r="A84" s="18" t="s">
        <v>55</v>
      </c>
      <c r="B84" s="17" t="s">
        <v>54</v>
      </c>
      <c r="C84" s="16">
        <v>0</v>
      </c>
      <c r="D84" s="15"/>
      <c r="E84" s="16">
        <v>400</v>
      </c>
      <c r="F84" s="40"/>
      <c r="G84" s="15"/>
    </row>
    <row r="85" spans="1:7" ht="25.5" customHeight="1" x14ac:dyDescent="0.25">
      <c r="A85" s="18" t="s">
        <v>53</v>
      </c>
      <c r="B85" s="17" t="s">
        <v>52</v>
      </c>
      <c r="C85" s="16">
        <v>0</v>
      </c>
      <c r="D85" s="15"/>
      <c r="E85" s="16">
        <v>400</v>
      </c>
      <c r="F85" s="40"/>
      <c r="G85" s="15"/>
    </row>
    <row r="86" spans="1:7" ht="25.5" customHeight="1" x14ac:dyDescent="0.25">
      <c r="A86" s="21" t="s">
        <v>51</v>
      </c>
      <c r="B86" s="20" t="s">
        <v>50</v>
      </c>
      <c r="C86" s="19">
        <v>822</v>
      </c>
      <c r="D86" s="19">
        <v>0</v>
      </c>
      <c r="E86" s="19">
        <v>0</v>
      </c>
      <c r="F86" s="40">
        <f t="shared" si="2"/>
        <v>0</v>
      </c>
      <c r="G86" s="14">
        <v>0</v>
      </c>
    </row>
    <row r="87" spans="1:7" ht="25.5" customHeight="1" x14ac:dyDescent="0.25">
      <c r="A87" s="21" t="s">
        <v>49</v>
      </c>
      <c r="B87" s="20" t="s">
        <v>48</v>
      </c>
      <c r="C87" s="19">
        <v>0</v>
      </c>
      <c r="D87" s="19">
        <v>0</v>
      </c>
      <c r="E87" s="19">
        <v>0</v>
      </c>
      <c r="F87" s="40"/>
      <c r="G87" s="14"/>
    </row>
    <row r="88" spans="1:7" ht="25.5" customHeight="1" x14ac:dyDescent="0.25">
      <c r="A88" s="21" t="s">
        <v>47</v>
      </c>
      <c r="B88" s="20" t="s">
        <v>46</v>
      </c>
      <c r="C88" s="19">
        <f>C89+C98</f>
        <v>129406</v>
      </c>
      <c r="D88" s="19">
        <v>710606.05</v>
      </c>
      <c r="E88" s="19">
        <v>721685.1</v>
      </c>
      <c r="F88" s="40">
        <f t="shared" si="2"/>
        <v>557.69060167225632</v>
      </c>
      <c r="G88" s="14">
        <v>101.56</v>
      </c>
    </row>
    <row r="89" spans="1:7" ht="25.5" customHeight="1" x14ac:dyDescent="0.25">
      <c r="A89" s="21" t="s">
        <v>45</v>
      </c>
      <c r="B89" s="20" t="s">
        <v>44</v>
      </c>
      <c r="C89" s="19">
        <f>C90+C92+C96</f>
        <v>129406</v>
      </c>
      <c r="D89" s="19">
        <v>65606.05</v>
      </c>
      <c r="E89" s="19">
        <v>79029.66</v>
      </c>
      <c r="F89" s="40">
        <f t="shared" si="2"/>
        <v>61.071094076008848</v>
      </c>
      <c r="G89" s="14">
        <v>120.46</v>
      </c>
    </row>
    <row r="90" spans="1:7" ht="25.5" customHeight="1" x14ac:dyDescent="0.25">
      <c r="A90" s="36" t="s">
        <v>285</v>
      </c>
      <c r="B90" s="37" t="s">
        <v>286</v>
      </c>
      <c r="C90" s="38">
        <f>C91</f>
        <v>93669</v>
      </c>
      <c r="D90" s="38"/>
      <c r="E90" s="38">
        <v>0</v>
      </c>
      <c r="F90" s="40"/>
      <c r="G90" s="39"/>
    </row>
    <row r="91" spans="1:7" ht="25.5" customHeight="1" x14ac:dyDescent="0.25">
      <c r="A91" s="36" t="s">
        <v>284</v>
      </c>
      <c r="B91" s="37" t="s">
        <v>287</v>
      </c>
      <c r="C91" s="38">
        <v>93669</v>
      </c>
      <c r="D91" s="38"/>
      <c r="E91" s="38">
        <v>0</v>
      </c>
      <c r="F91" s="40"/>
      <c r="G91" s="39"/>
    </row>
    <row r="92" spans="1:7" ht="25.5" customHeight="1" x14ac:dyDescent="0.25">
      <c r="A92" s="18" t="s">
        <v>43</v>
      </c>
      <c r="B92" s="17" t="s">
        <v>42</v>
      </c>
      <c r="C92" s="16">
        <f>SUM(C93:C95)</f>
        <v>3430</v>
      </c>
      <c r="D92" s="15"/>
      <c r="E92" s="16">
        <v>44291.33</v>
      </c>
      <c r="F92" s="40"/>
      <c r="G92" s="15"/>
    </row>
    <row r="93" spans="1:7" ht="25.5" customHeight="1" x14ac:dyDescent="0.25">
      <c r="A93" s="18" t="s">
        <v>41</v>
      </c>
      <c r="B93" s="17" t="s">
        <v>40</v>
      </c>
      <c r="C93" s="16">
        <v>1266</v>
      </c>
      <c r="D93" s="15"/>
      <c r="E93" s="16">
        <v>25804.1</v>
      </c>
      <c r="F93" s="40"/>
      <c r="G93" s="15"/>
    </row>
    <row r="94" spans="1:7" ht="25.5" customHeight="1" x14ac:dyDescent="0.25">
      <c r="A94" s="18" t="s">
        <v>39</v>
      </c>
      <c r="B94" s="17" t="s">
        <v>38</v>
      </c>
      <c r="C94" s="16">
        <v>0</v>
      </c>
      <c r="D94" s="15"/>
      <c r="E94" s="16">
        <v>9581.76</v>
      </c>
      <c r="F94" s="40"/>
      <c r="G94" s="15"/>
    </row>
    <row r="95" spans="1:7" ht="25.5" customHeight="1" x14ac:dyDescent="0.25">
      <c r="A95" s="18" t="s">
        <v>37</v>
      </c>
      <c r="B95" s="17" t="s">
        <v>36</v>
      </c>
      <c r="C95" s="16">
        <v>2164</v>
      </c>
      <c r="D95" s="15"/>
      <c r="E95" s="16">
        <v>8905.4699999999993</v>
      </c>
      <c r="F95" s="40"/>
      <c r="G95" s="15"/>
    </row>
    <row r="96" spans="1:7" ht="25.5" customHeight="1" x14ac:dyDescent="0.25">
      <c r="A96" s="18" t="s">
        <v>35</v>
      </c>
      <c r="B96" s="17" t="s">
        <v>34</v>
      </c>
      <c r="C96" s="16">
        <f>C97</f>
        <v>32307</v>
      </c>
      <c r="D96" s="15"/>
      <c r="E96" s="16">
        <v>34738.33</v>
      </c>
      <c r="F96" s="40"/>
      <c r="G96" s="15"/>
    </row>
    <row r="97" spans="1:7" ht="25.5" customHeight="1" x14ac:dyDescent="0.25">
      <c r="A97" s="18" t="s">
        <v>33</v>
      </c>
      <c r="B97" s="17" t="s">
        <v>32</v>
      </c>
      <c r="C97" s="16">
        <v>32307</v>
      </c>
      <c r="D97" s="15"/>
      <c r="E97" s="16">
        <v>34738.33</v>
      </c>
      <c r="F97" s="40"/>
      <c r="G97" s="15"/>
    </row>
    <row r="98" spans="1:7" ht="25.5" customHeight="1" x14ac:dyDescent="0.25">
      <c r="A98" s="21" t="s">
        <v>31</v>
      </c>
      <c r="B98" s="20" t="s">
        <v>30</v>
      </c>
      <c r="C98" s="19">
        <v>0</v>
      </c>
      <c r="D98" s="19">
        <v>645000</v>
      </c>
      <c r="E98" s="19">
        <v>642655.43999999994</v>
      </c>
      <c r="F98" s="40">
        <v>0</v>
      </c>
      <c r="G98" s="14">
        <v>99.64</v>
      </c>
    </row>
    <row r="99" spans="1:7" ht="25.5" customHeight="1" x14ac:dyDescent="0.25">
      <c r="A99" s="18" t="s">
        <v>29</v>
      </c>
      <c r="B99" s="17" t="s">
        <v>27</v>
      </c>
      <c r="C99" s="16">
        <v>0</v>
      </c>
      <c r="D99" s="15"/>
      <c r="E99" s="16">
        <v>642655.43999999994</v>
      </c>
      <c r="F99" s="40"/>
      <c r="G99" s="15"/>
    </row>
    <row r="100" spans="1:7" ht="25.5" customHeight="1" x14ac:dyDescent="0.25">
      <c r="A100" s="18" t="s">
        <v>28</v>
      </c>
      <c r="B100" s="17" t="s">
        <v>27</v>
      </c>
      <c r="C100" s="16">
        <v>0</v>
      </c>
      <c r="D100" s="15"/>
      <c r="E100" s="16">
        <v>642655.43999999994</v>
      </c>
      <c r="F100" s="40"/>
      <c r="G100" s="15"/>
    </row>
    <row r="104" spans="1:7" x14ac:dyDescent="0.25">
      <c r="B104" s="41"/>
      <c r="E104" s="62"/>
      <c r="F104" s="62"/>
      <c r="G104" s="62"/>
    </row>
    <row r="105" spans="1:7" x14ac:dyDescent="0.25">
      <c r="B105" s="41"/>
      <c r="E105" s="62"/>
      <c r="F105" s="62"/>
      <c r="G105" s="62"/>
    </row>
    <row r="106" spans="1:7" x14ac:dyDescent="0.25">
      <c r="B106" s="50"/>
      <c r="E106" s="62"/>
      <c r="F106" s="62"/>
      <c r="G106" s="62"/>
    </row>
  </sheetData>
  <mergeCells count="9">
    <mergeCell ref="E104:G104"/>
    <mergeCell ref="E105:G105"/>
    <mergeCell ref="E106:G106"/>
    <mergeCell ref="A42:B42"/>
    <mergeCell ref="A2:G2"/>
    <mergeCell ref="A4:G4"/>
    <mergeCell ref="A6:B6"/>
    <mergeCell ref="A7:B7"/>
    <mergeCell ref="A41:B41"/>
  </mergeCells>
  <pageMargins left="0.57480317354202271" right="0.33464565873146057" top="0.75" bottom="0.59055119752883911" header="0.3" footer="0.3"/>
  <pageSetup paperSize="9" scale="9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35C2-82CA-40CA-A15E-06589CE9C2E7}">
  <sheetPr>
    <outlinePr summaryBelow="0"/>
    <pageSetUpPr fitToPage="1"/>
  </sheetPr>
  <dimension ref="A1:G42"/>
  <sheetViews>
    <sheetView showGridLines="0" topLeftCell="A34" zoomScale="120" zoomScaleNormal="120" workbookViewId="0">
      <selection activeCell="I42" sqref="I42"/>
    </sheetView>
  </sheetViews>
  <sheetFormatPr defaultRowHeight="15" x14ac:dyDescent="0.25"/>
  <cols>
    <col min="1" max="1" width="4.5703125" customWidth="1"/>
    <col min="2" max="2" width="24.42578125" customWidth="1"/>
    <col min="3" max="3" width="17.5703125" customWidth="1"/>
    <col min="4" max="5" width="17.7109375" customWidth="1"/>
    <col min="6" max="6" width="7.42578125" customWidth="1"/>
    <col min="7" max="7" width="6.28515625" customWidth="1"/>
  </cols>
  <sheetData>
    <row r="1" spans="1:7" ht="15" customHeight="1" x14ac:dyDescent="0.25">
      <c r="A1" s="68" t="s">
        <v>217</v>
      </c>
      <c r="B1" s="68"/>
      <c r="C1" s="68"/>
      <c r="D1" s="68"/>
      <c r="E1" s="68"/>
      <c r="F1" s="68"/>
      <c r="G1" s="68"/>
    </row>
    <row r="2" spans="1:7" ht="1.5" customHeight="1" x14ac:dyDescent="0.25"/>
    <row r="3" spans="1:7" ht="15" customHeight="1" x14ac:dyDescent="0.25">
      <c r="A3" s="69" t="s">
        <v>216</v>
      </c>
      <c r="B3" s="69"/>
      <c r="C3" s="69"/>
      <c r="D3" s="69"/>
      <c r="E3" s="69"/>
      <c r="F3" s="69"/>
      <c r="G3" s="69"/>
    </row>
    <row r="4" spans="1:7" ht="11.25" customHeight="1" x14ac:dyDescent="0.25"/>
    <row r="5" spans="1:7" ht="27.75" customHeight="1" x14ac:dyDescent="0.25">
      <c r="A5" s="67" t="s">
        <v>4</v>
      </c>
      <c r="B5" s="67"/>
      <c r="C5" s="24" t="s">
        <v>215</v>
      </c>
      <c r="D5" s="24" t="s">
        <v>214</v>
      </c>
      <c r="E5" s="24" t="s">
        <v>213</v>
      </c>
      <c r="F5" s="24" t="s">
        <v>212</v>
      </c>
      <c r="G5" s="24" t="s">
        <v>9</v>
      </c>
    </row>
    <row r="6" spans="1:7" ht="11.25" customHeight="1" x14ac:dyDescent="0.25">
      <c r="A6" s="65">
        <v>1</v>
      </c>
      <c r="B6" s="65"/>
      <c r="C6" s="22">
        <v>2</v>
      </c>
      <c r="D6" s="22">
        <v>3</v>
      </c>
      <c r="E6" s="22">
        <v>4</v>
      </c>
      <c r="F6" s="22">
        <v>5</v>
      </c>
      <c r="G6" s="22">
        <v>6</v>
      </c>
    </row>
    <row r="7" spans="1:7" ht="25.5" customHeight="1" x14ac:dyDescent="0.25">
      <c r="A7" s="12"/>
      <c r="B7" s="20" t="s">
        <v>191</v>
      </c>
      <c r="C7" s="19">
        <v>0</v>
      </c>
      <c r="D7" s="19">
        <v>3038267.87</v>
      </c>
      <c r="E7" s="19">
        <v>2833117.68</v>
      </c>
      <c r="F7" s="19">
        <v>0</v>
      </c>
      <c r="G7" s="40">
        <f>(E7/D7)*100</f>
        <v>93.247791215986496</v>
      </c>
    </row>
    <row r="8" spans="1:7" ht="25.5" customHeight="1" x14ac:dyDescent="0.25">
      <c r="A8" s="27" t="s">
        <v>211</v>
      </c>
      <c r="B8" s="26" t="s">
        <v>209</v>
      </c>
      <c r="C8" s="25">
        <v>0</v>
      </c>
      <c r="D8" s="25">
        <v>685133.47</v>
      </c>
      <c r="E8" s="25">
        <v>679774.49</v>
      </c>
      <c r="F8" s="25">
        <v>0</v>
      </c>
      <c r="G8" s="25">
        <f t="shared" ref="G8:G19" si="0">(E8/D8)*100</f>
        <v>99.217819558574476</v>
      </c>
    </row>
    <row r="9" spans="1:7" ht="25.5" customHeight="1" x14ac:dyDescent="0.25">
      <c r="A9" s="18" t="s">
        <v>210</v>
      </c>
      <c r="B9" s="17" t="s">
        <v>209</v>
      </c>
      <c r="C9" s="16">
        <v>0</v>
      </c>
      <c r="D9" s="16">
        <v>685133.47</v>
      </c>
      <c r="E9" s="16">
        <v>679774.49</v>
      </c>
      <c r="F9" s="16">
        <v>0</v>
      </c>
      <c r="G9" s="16">
        <f t="shared" si="0"/>
        <v>99.217819558574476</v>
      </c>
    </row>
    <row r="10" spans="1:7" ht="25.5" customHeight="1" x14ac:dyDescent="0.25">
      <c r="A10" s="27" t="s">
        <v>129</v>
      </c>
      <c r="B10" s="26" t="s">
        <v>208</v>
      </c>
      <c r="C10" s="25">
        <v>0</v>
      </c>
      <c r="D10" s="25">
        <v>15931.75</v>
      </c>
      <c r="E10" s="25">
        <v>18244.3</v>
      </c>
      <c r="F10" s="25">
        <v>0</v>
      </c>
      <c r="G10" s="25">
        <f t="shared" si="0"/>
        <v>114.51535455929198</v>
      </c>
    </row>
    <row r="11" spans="1:7" ht="25.5" customHeight="1" x14ac:dyDescent="0.25">
      <c r="A11" s="18" t="s">
        <v>127</v>
      </c>
      <c r="B11" s="17" t="s">
        <v>207</v>
      </c>
      <c r="C11" s="16">
        <v>0</v>
      </c>
      <c r="D11" s="16">
        <v>15931.75</v>
      </c>
      <c r="E11" s="16">
        <v>18244.3</v>
      </c>
      <c r="F11" s="16">
        <v>0</v>
      </c>
      <c r="G11" s="16">
        <f t="shared" si="0"/>
        <v>114.51535455929198</v>
      </c>
    </row>
    <row r="12" spans="1:7" ht="25.5" customHeight="1" x14ac:dyDescent="0.25">
      <c r="A12" s="27" t="s">
        <v>47</v>
      </c>
      <c r="B12" s="26" t="s">
        <v>205</v>
      </c>
      <c r="C12" s="25">
        <v>0</v>
      </c>
      <c r="D12" s="25">
        <v>258212.16</v>
      </c>
      <c r="E12" s="25">
        <v>219299.27</v>
      </c>
      <c r="F12" s="25">
        <v>0</v>
      </c>
      <c r="G12" s="25">
        <f t="shared" si="0"/>
        <v>84.929877043745734</v>
      </c>
    </row>
    <row r="13" spans="1:7" ht="25.5" customHeight="1" x14ac:dyDescent="0.25">
      <c r="A13" s="18" t="s">
        <v>206</v>
      </c>
      <c r="B13" s="17" t="s">
        <v>205</v>
      </c>
      <c r="C13" s="16">
        <v>0</v>
      </c>
      <c r="D13" s="16">
        <v>124800</v>
      </c>
      <c r="E13" s="16">
        <v>112962.5</v>
      </c>
      <c r="F13" s="16">
        <v>0</v>
      </c>
      <c r="G13" s="16">
        <f t="shared" si="0"/>
        <v>90.51482371794873</v>
      </c>
    </row>
    <row r="14" spans="1:7" ht="25.5" customHeight="1" x14ac:dyDescent="0.25">
      <c r="A14" s="18" t="s">
        <v>204</v>
      </c>
      <c r="B14" s="17" t="s">
        <v>203</v>
      </c>
      <c r="C14" s="16">
        <v>0</v>
      </c>
      <c r="D14" s="16">
        <v>133412.16</v>
      </c>
      <c r="E14" s="16">
        <v>106336.77</v>
      </c>
      <c r="F14" s="16">
        <v>0</v>
      </c>
      <c r="G14" s="16">
        <f t="shared" si="0"/>
        <v>79.705455634628805</v>
      </c>
    </row>
    <row r="15" spans="1:7" ht="25.5" customHeight="1" x14ac:dyDescent="0.25">
      <c r="A15" s="27" t="s">
        <v>202</v>
      </c>
      <c r="B15" s="26" t="s">
        <v>201</v>
      </c>
      <c r="C15" s="25">
        <v>0</v>
      </c>
      <c r="D15" s="25">
        <v>2077052.94</v>
      </c>
      <c r="E15" s="25">
        <v>1908632.02</v>
      </c>
      <c r="F15" s="25">
        <v>0</v>
      </c>
      <c r="G15" s="25">
        <f t="shared" si="0"/>
        <v>91.891351599348255</v>
      </c>
    </row>
    <row r="16" spans="1:7" ht="25.5" customHeight="1" x14ac:dyDescent="0.25">
      <c r="A16" s="18" t="s">
        <v>200</v>
      </c>
      <c r="B16" s="17" t="s">
        <v>199</v>
      </c>
      <c r="C16" s="16">
        <v>0</v>
      </c>
      <c r="D16" s="16">
        <v>54027</v>
      </c>
      <c r="E16" s="16">
        <v>46515.61</v>
      </c>
      <c r="F16" s="16">
        <v>0</v>
      </c>
      <c r="G16" s="16">
        <f t="shared" si="0"/>
        <v>86.096970033501776</v>
      </c>
    </row>
    <row r="17" spans="1:7" ht="25.5" customHeight="1" x14ac:dyDescent="0.25">
      <c r="A17" s="18" t="s">
        <v>198</v>
      </c>
      <c r="B17" s="17" t="s">
        <v>197</v>
      </c>
      <c r="C17" s="16">
        <v>0</v>
      </c>
      <c r="D17" s="16">
        <v>2023025.94</v>
      </c>
      <c r="E17" s="16">
        <v>1862116.41</v>
      </c>
      <c r="F17" s="16">
        <v>0</v>
      </c>
      <c r="G17" s="16">
        <f t="shared" si="0"/>
        <v>92.046096551782227</v>
      </c>
    </row>
    <row r="18" spans="1:7" ht="25.5" customHeight="1" x14ac:dyDescent="0.25">
      <c r="A18" s="27" t="s">
        <v>190</v>
      </c>
      <c r="B18" s="26" t="s">
        <v>196</v>
      </c>
      <c r="C18" s="25">
        <v>0</v>
      </c>
      <c r="D18" s="25">
        <v>1937.55</v>
      </c>
      <c r="E18" s="25">
        <v>7167.6</v>
      </c>
      <c r="F18" s="25">
        <v>0</v>
      </c>
      <c r="G18" s="25">
        <f t="shared" si="0"/>
        <v>369.93109855229545</v>
      </c>
    </row>
    <row r="19" spans="1:7" ht="25.5" customHeight="1" x14ac:dyDescent="0.25">
      <c r="A19" s="18" t="s">
        <v>195</v>
      </c>
      <c r="B19" s="17" t="s">
        <v>194</v>
      </c>
      <c r="C19" s="16">
        <v>0</v>
      </c>
      <c r="D19" s="16">
        <v>1937.55</v>
      </c>
      <c r="E19" s="16">
        <v>7167.6</v>
      </c>
      <c r="F19" s="16">
        <v>0</v>
      </c>
      <c r="G19" s="16">
        <f t="shared" si="0"/>
        <v>369.93109855229545</v>
      </c>
    </row>
    <row r="20" spans="1:7" ht="15.75" customHeight="1" x14ac:dyDescent="0.25">
      <c r="A20" s="69" t="s">
        <v>216</v>
      </c>
      <c r="B20" s="69"/>
      <c r="C20" s="69"/>
      <c r="D20" s="69"/>
      <c r="E20" s="69"/>
      <c r="F20" s="69"/>
      <c r="G20" s="69"/>
    </row>
    <row r="21" spans="1:7" ht="10.5" customHeight="1" x14ac:dyDescent="0.25"/>
    <row r="22" spans="1:7" ht="27.75" customHeight="1" x14ac:dyDescent="0.25">
      <c r="A22" s="67" t="s">
        <v>4</v>
      </c>
      <c r="B22" s="67"/>
      <c r="C22" s="24" t="s">
        <v>215</v>
      </c>
      <c r="D22" s="24" t="s">
        <v>214</v>
      </c>
      <c r="E22" s="24" t="s">
        <v>213</v>
      </c>
      <c r="F22" s="24" t="s">
        <v>212</v>
      </c>
      <c r="G22" s="24" t="s">
        <v>9</v>
      </c>
    </row>
    <row r="23" spans="1:7" ht="11.25" customHeight="1" x14ac:dyDescent="0.25">
      <c r="A23" s="65">
        <v>1</v>
      </c>
      <c r="B23" s="65"/>
      <c r="C23" s="22">
        <v>2</v>
      </c>
      <c r="D23" s="22">
        <v>3</v>
      </c>
      <c r="E23" s="22">
        <v>4</v>
      </c>
      <c r="F23" s="22">
        <v>5</v>
      </c>
      <c r="G23" s="22">
        <v>6</v>
      </c>
    </row>
    <row r="24" spans="1:7" ht="25.5" customHeight="1" x14ac:dyDescent="0.25">
      <c r="A24" s="12"/>
      <c r="B24" s="20" t="s">
        <v>130</v>
      </c>
      <c r="C24" s="19">
        <v>0</v>
      </c>
      <c r="D24" s="19">
        <v>3077419.32</v>
      </c>
      <c r="E24" s="19">
        <v>3047440.79</v>
      </c>
      <c r="F24" s="19">
        <v>0</v>
      </c>
      <c r="G24" s="14">
        <v>99.03</v>
      </c>
    </row>
    <row r="25" spans="1:7" ht="25.5" customHeight="1" x14ac:dyDescent="0.25">
      <c r="A25" s="27" t="s">
        <v>211</v>
      </c>
      <c r="B25" s="26" t="s">
        <v>209</v>
      </c>
      <c r="C25" s="25">
        <v>0</v>
      </c>
      <c r="D25" s="25">
        <v>685133.47</v>
      </c>
      <c r="E25" s="25">
        <v>679839.1</v>
      </c>
      <c r="F25" s="25">
        <v>0</v>
      </c>
      <c r="G25" s="25">
        <v>99.23</v>
      </c>
    </row>
    <row r="26" spans="1:7" ht="25.5" customHeight="1" x14ac:dyDescent="0.25">
      <c r="A26" s="18" t="s">
        <v>210</v>
      </c>
      <c r="B26" s="17" t="s">
        <v>209</v>
      </c>
      <c r="C26" s="16">
        <v>0</v>
      </c>
      <c r="D26" s="16">
        <v>685133.47</v>
      </c>
      <c r="E26" s="16">
        <v>679839.1</v>
      </c>
      <c r="F26" s="16">
        <v>0</v>
      </c>
      <c r="G26" s="16">
        <v>99.23</v>
      </c>
    </row>
    <row r="27" spans="1:7" ht="25.5" customHeight="1" x14ac:dyDescent="0.25">
      <c r="A27" s="27" t="s">
        <v>129</v>
      </c>
      <c r="B27" s="26" t="s">
        <v>208</v>
      </c>
      <c r="C27" s="25">
        <v>0</v>
      </c>
      <c r="D27" s="25">
        <v>15931.75</v>
      </c>
      <c r="E27" s="25">
        <v>18006.54</v>
      </c>
      <c r="F27" s="25">
        <v>0</v>
      </c>
      <c r="G27" s="25">
        <v>113.02</v>
      </c>
    </row>
    <row r="28" spans="1:7" ht="25.5" customHeight="1" x14ac:dyDescent="0.25">
      <c r="A28" s="18" t="s">
        <v>127</v>
      </c>
      <c r="B28" s="17" t="s">
        <v>207</v>
      </c>
      <c r="C28" s="16">
        <v>0</v>
      </c>
      <c r="D28" s="16">
        <v>15931.75</v>
      </c>
      <c r="E28" s="16">
        <v>18006.54</v>
      </c>
      <c r="F28" s="16">
        <v>0</v>
      </c>
      <c r="G28" s="16">
        <v>113.02</v>
      </c>
    </row>
    <row r="29" spans="1:7" ht="25.5" customHeight="1" x14ac:dyDescent="0.25">
      <c r="A29" s="27" t="s">
        <v>47</v>
      </c>
      <c r="B29" s="26" t="s">
        <v>205</v>
      </c>
      <c r="C29" s="25">
        <v>0</v>
      </c>
      <c r="D29" s="25">
        <v>297363.61</v>
      </c>
      <c r="E29" s="25">
        <v>276618.71999999997</v>
      </c>
      <c r="F29" s="25">
        <v>0</v>
      </c>
      <c r="G29" s="25">
        <v>93.02</v>
      </c>
    </row>
    <row r="30" spans="1:7" ht="25.5" customHeight="1" x14ac:dyDescent="0.25">
      <c r="A30" s="18" t="s">
        <v>206</v>
      </c>
      <c r="B30" s="17" t="s">
        <v>205</v>
      </c>
      <c r="C30" s="16">
        <v>0</v>
      </c>
      <c r="D30" s="16">
        <v>163951.45000000001</v>
      </c>
      <c r="E30" s="16">
        <v>147402.15</v>
      </c>
      <c r="F30" s="16">
        <v>0</v>
      </c>
      <c r="G30" s="16">
        <v>89.91</v>
      </c>
    </row>
    <row r="31" spans="1:7" ht="25.5" customHeight="1" x14ac:dyDescent="0.25">
      <c r="A31" s="18" t="s">
        <v>204</v>
      </c>
      <c r="B31" s="17" t="s">
        <v>203</v>
      </c>
      <c r="C31" s="16">
        <v>0</v>
      </c>
      <c r="D31" s="16">
        <v>133412.16</v>
      </c>
      <c r="E31" s="16">
        <v>129216.57</v>
      </c>
      <c r="F31" s="16">
        <v>0</v>
      </c>
      <c r="G31" s="16">
        <v>96.86</v>
      </c>
    </row>
    <row r="32" spans="1:7" ht="25.5" customHeight="1" x14ac:dyDescent="0.25">
      <c r="A32" s="27" t="s">
        <v>202</v>
      </c>
      <c r="B32" s="26" t="s">
        <v>201</v>
      </c>
      <c r="C32" s="25">
        <v>0</v>
      </c>
      <c r="D32" s="25">
        <v>2077052.94</v>
      </c>
      <c r="E32" s="25">
        <v>2071878.83</v>
      </c>
      <c r="F32" s="25">
        <v>0</v>
      </c>
      <c r="G32" s="25">
        <v>99.75</v>
      </c>
    </row>
    <row r="33" spans="1:7" ht="25.5" customHeight="1" x14ac:dyDescent="0.25">
      <c r="A33" s="18" t="s">
        <v>200</v>
      </c>
      <c r="B33" s="17" t="s">
        <v>199</v>
      </c>
      <c r="C33" s="16">
        <v>0</v>
      </c>
      <c r="D33" s="16">
        <v>54027</v>
      </c>
      <c r="E33" s="16">
        <v>52715.9</v>
      </c>
      <c r="F33" s="16">
        <v>0</v>
      </c>
      <c r="G33" s="16">
        <v>97.57</v>
      </c>
    </row>
    <row r="34" spans="1:7" ht="25.5" customHeight="1" x14ac:dyDescent="0.25">
      <c r="A34" s="18" t="s">
        <v>198</v>
      </c>
      <c r="B34" s="17" t="s">
        <v>197</v>
      </c>
      <c r="C34" s="16">
        <v>0</v>
      </c>
      <c r="D34" s="16">
        <v>2023025.94</v>
      </c>
      <c r="E34" s="16">
        <v>2019162.93</v>
      </c>
      <c r="F34" s="16">
        <v>0</v>
      </c>
      <c r="G34" s="16">
        <v>99.81</v>
      </c>
    </row>
    <row r="35" spans="1:7" ht="25.5" customHeight="1" x14ac:dyDescent="0.25">
      <c r="A35" s="27" t="s">
        <v>190</v>
      </c>
      <c r="B35" s="26" t="s">
        <v>196</v>
      </c>
      <c r="C35" s="25">
        <v>0</v>
      </c>
      <c r="D35" s="25">
        <v>1937.55</v>
      </c>
      <c r="E35" s="25">
        <v>1097.5999999999999</v>
      </c>
      <c r="F35" s="25">
        <v>0</v>
      </c>
      <c r="G35" s="25">
        <v>56.65</v>
      </c>
    </row>
    <row r="36" spans="1:7" ht="25.5" customHeight="1" x14ac:dyDescent="0.25">
      <c r="A36" s="18" t="s">
        <v>195</v>
      </c>
      <c r="B36" s="17" t="s">
        <v>194</v>
      </c>
      <c r="C36" s="16">
        <v>0</v>
      </c>
      <c r="D36" s="16">
        <v>1937.55</v>
      </c>
      <c r="E36" s="16">
        <v>1097.5999999999999</v>
      </c>
      <c r="F36" s="16">
        <v>0</v>
      </c>
      <c r="G36" s="16">
        <v>56.65</v>
      </c>
    </row>
    <row r="38" spans="1:7" x14ac:dyDescent="0.25">
      <c r="B38" s="50" t="s">
        <v>294</v>
      </c>
    </row>
    <row r="40" spans="1:7" x14ac:dyDescent="0.25">
      <c r="B40" s="50" t="s">
        <v>288</v>
      </c>
      <c r="E40" s="62" t="s">
        <v>291</v>
      </c>
      <c r="F40" s="62"/>
      <c r="G40" s="62"/>
    </row>
    <row r="41" spans="1:7" x14ac:dyDescent="0.25">
      <c r="B41" s="50" t="s">
        <v>289</v>
      </c>
      <c r="E41" s="62" t="s">
        <v>292</v>
      </c>
      <c r="F41" s="62"/>
      <c r="G41" s="62"/>
    </row>
    <row r="42" spans="1:7" x14ac:dyDescent="0.25">
      <c r="B42" s="50" t="s">
        <v>290</v>
      </c>
      <c r="E42" s="62" t="s">
        <v>293</v>
      </c>
      <c r="F42" s="62"/>
      <c r="G42" s="62"/>
    </row>
  </sheetData>
  <mergeCells count="10">
    <mergeCell ref="E40:G40"/>
    <mergeCell ref="E41:G41"/>
    <mergeCell ref="E42:G42"/>
    <mergeCell ref="A22:B22"/>
    <mergeCell ref="A23:B23"/>
    <mergeCell ref="A1:G1"/>
    <mergeCell ref="A3:G3"/>
    <mergeCell ref="A5:B5"/>
    <mergeCell ref="A6:B6"/>
    <mergeCell ref="A20:G20"/>
  </mergeCells>
  <pageMargins left="0.66535431146621704" right="0.61417323350906372" top="0.59055119752883911" bottom="0.59055119752883911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F37C-5910-4530-BB80-C6CBC3A94F97}">
  <sheetPr>
    <outlinePr summaryBelow="0"/>
    <pageSetUpPr fitToPage="1"/>
  </sheetPr>
  <dimension ref="A1:F16"/>
  <sheetViews>
    <sheetView showGridLines="0" zoomScale="120" zoomScaleNormal="120" workbookViewId="0">
      <selection activeCell="E25" sqref="E25"/>
    </sheetView>
  </sheetViews>
  <sheetFormatPr defaultRowHeight="15" x14ac:dyDescent="0.25"/>
  <cols>
    <col min="1" max="1" width="37.7109375" customWidth="1"/>
    <col min="2" max="2" width="16.42578125" customWidth="1"/>
    <col min="3" max="3" width="16.5703125" customWidth="1"/>
    <col min="4" max="4" width="16.42578125" customWidth="1"/>
    <col min="5" max="6" width="6.85546875" customWidth="1"/>
  </cols>
  <sheetData>
    <row r="1" spans="1:6" ht="15" customHeight="1" x14ac:dyDescent="0.25">
      <c r="A1" s="53" t="s">
        <v>226</v>
      </c>
      <c r="B1" s="53"/>
      <c r="C1" s="53"/>
      <c r="D1" s="53"/>
      <c r="E1" s="53"/>
      <c r="F1" s="53"/>
    </row>
    <row r="2" spans="1:6" ht="12.75" customHeight="1" x14ac:dyDescent="0.25"/>
    <row r="3" spans="1:6" ht="32.25" customHeight="1" x14ac:dyDescent="0.25">
      <c r="A3" s="33" t="s">
        <v>4</v>
      </c>
      <c r="B3" s="24" t="s">
        <v>225</v>
      </c>
      <c r="C3" s="24" t="s">
        <v>6</v>
      </c>
      <c r="D3" s="24" t="s">
        <v>224</v>
      </c>
      <c r="E3" s="24" t="s">
        <v>18</v>
      </c>
      <c r="F3" s="24" t="s">
        <v>223</v>
      </c>
    </row>
    <row r="4" spans="1:6" ht="11.25" customHeight="1" x14ac:dyDescent="0.25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</row>
    <row r="5" spans="1:6" ht="18" customHeight="1" x14ac:dyDescent="0.25">
      <c r="A5" s="32" t="s">
        <v>130</v>
      </c>
      <c r="B5" s="30">
        <f>B6</f>
        <v>2120729</v>
      </c>
      <c r="C5" s="30">
        <v>3077419.32</v>
      </c>
      <c r="D5" s="30">
        <v>3047440.79</v>
      </c>
      <c r="E5" s="30">
        <f>(D5/B5)*100</f>
        <v>143.69779401328506</v>
      </c>
      <c r="F5" s="30">
        <v>99.03</v>
      </c>
    </row>
    <row r="6" spans="1:6" ht="18.75" customHeight="1" x14ac:dyDescent="0.25">
      <c r="A6" s="31" t="s">
        <v>222</v>
      </c>
      <c r="B6" s="30">
        <f>SUM(B7:B8)</f>
        <v>2120729</v>
      </c>
      <c r="C6" s="30">
        <v>3077419.32</v>
      </c>
      <c r="D6" s="30">
        <v>3047440.79</v>
      </c>
      <c r="E6" s="30">
        <f t="shared" ref="E6:E8" si="0">(D6/B6)*100</f>
        <v>143.69779401328506</v>
      </c>
      <c r="F6" s="30">
        <v>99.03</v>
      </c>
    </row>
    <row r="7" spans="1:6" ht="18" customHeight="1" x14ac:dyDescent="0.25">
      <c r="A7" s="29" t="s">
        <v>221</v>
      </c>
      <c r="B7" s="28">
        <v>1999606</v>
      </c>
      <c r="C7" s="28">
        <v>2327520.92</v>
      </c>
      <c r="D7" s="28">
        <v>2293899.64</v>
      </c>
      <c r="E7" s="30">
        <f t="shared" si="0"/>
        <v>114.71758136352864</v>
      </c>
      <c r="F7" s="28">
        <v>98.56</v>
      </c>
    </row>
    <row r="8" spans="1:6" ht="18" customHeight="1" x14ac:dyDescent="0.25">
      <c r="A8" s="29" t="s">
        <v>220</v>
      </c>
      <c r="B8" s="28">
        <v>121123</v>
      </c>
      <c r="C8" s="28">
        <v>79353.399999999994</v>
      </c>
      <c r="D8" s="28">
        <v>88483.67</v>
      </c>
      <c r="E8" s="30">
        <f t="shared" si="0"/>
        <v>73.052739776920987</v>
      </c>
      <c r="F8" s="28">
        <v>111.51</v>
      </c>
    </row>
    <row r="9" spans="1:6" ht="18" customHeight="1" x14ac:dyDescent="0.25">
      <c r="A9" s="29" t="s">
        <v>219</v>
      </c>
      <c r="B9" s="28">
        <v>0</v>
      </c>
      <c r="C9" s="28">
        <v>644500</v>
      </c>
      <c r="D9" s="28">
        <v>641372.49</v>
      </c>
      <c r="E9" s="30">
        <v>0</v>
      </c>
      <c r="F9" s="28">
        <v>99.51</v>
      </c>
    </row>
    <row r="10" spans="1:6" ht="18" customHeight="1" x14ac:dyDescent="0.25">
      <c r="A10" s="29" t="s">
        <v>218</v>
      </c>
      <c r="B10" s="28">
        <v>0</v>
      </c>
      <c r="C10" s="28">
        <v>26045</v>
      </c>
      <c r="D10" s="28">
        <v>23684.99</v>
      </c>
      <c r="E10" s="30">
        <v>0</v>
      </c>
      <c r="F10" s="28">
        <v>90.94</v>
      </c>
    </row>
    <row r="12" spans="1:6" x14ac:dyDescent="0.25">
      <c r="A12" s="50" t="s">
        <v>294</v>
      </c>
    </row>
    <row r="14" spans="1:6" x14ac:dyDescent="0.25">
      <c r="A14" s="50" t="s">
        <v>288</v>
      </c>
      <c r="D14" s="62" t="s">
        <v>291</v>
      </c>
      <c r="E14" s="62"/>
      <c r="F14" s="62"/>
    </row>
    <row r="15" spans="1:6" x14ac:dyDescent="0.25">
      <c r="A15" s="50" t="s">
        <v>289</v>
      </c>
      <c r="D15" s="62" t="s">
        <v>292</v>
      </c>
      <c r="E15" s="62"/>
      <c r="F15" s="62"/>
    </row>
    <row r="16" spans="1:6" x14ac:dyDescent="0.25">
      <c r="A16" s="50" t="s">
        <v>290</v>
      </c>
      <c r="D16" s="62" t="s">
        <v>293</v>
      </c>
      <c r="E16" s="62"/>
      <c r="F16" s="62"/>
    </row>
  </sheetData>
  <mergeCells count="4">
    <mergeCell ref="A1:F1"/>
    <mergeCell ref="D14:F14"/>
    <mergeCell ref="D15:F15"/>
    <mergeCell ref="D16:F16"/>
  </mergeCells>
  <pageMargins left="0.57480317354202271" right="0.33464565873146057" top="0.75" bottom="1" header="0.3" footer="0.3"/>
  <pageSetup paperSize="9"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9B7B-3850-4BC6-A4C2-5C0A13DED1EB}">
  <sheetPr>
    <outlinePr summaryBelow="0"/>
    <pageSetUpPr fitToPage="1"/>
  </sheetPr>
  <dimension ref="A1:G18"/>
  <sheetViews>
    <sheetView showGridLines="0" zoomScale="120" zoomScaleNormal="120" workbookViewId="0">
      <selection activeCell="B14" sqref="B14"/>
    </sheetView>
  </sheetViews>
  <sheetFormatPr defaultRowHeight="15" x14ac:dyDescent="0.25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</cols>
  <sheetData>
    <row r="1" spans="1:7" ht="16.5" customHeight="1" x14ac:dyDescent="0.25">
      <c r="A1" s="64" t="s">
        <v>240</v>
      </c>
      <c r="B1" s="64"/>
      <c r="C1" s="64"/>
      <c r="D1" s="64"/>
      <c r="E1" s="64"/>
      <c r="F1" s="64"/>
      <c r="G1" s="64"/>
    </row>
    <row r="2" spans="1:7" ht="8.25" customHeight="1" x14ac:dyDescent="0.25"/>
    <row r="3" spans="1:7" ht="13.5" customHeight="1" x14ac:dyDescent="0.25">
      <c r="B3" s="64" t="s">
        <v>239</v>
      </c>
      <c r="C3" s="64"/>
      <c r="D3" s="64"/>
      <c r="E3" s="64"/>
      <c r="F3" s="64"/>
      <c r="G3" s="64"/>
    </row>
    <row r="4" spans="1:7" ht="18" customHeight="1" x14ac:dyDescent="0.25"/>
    <row r="5" spans="1:7" ht="27.75" customHeight="1" x14ac:dyDescent="0.25">
      <c r="A5" s="67" t="s">
        <v>4</v>
      </c>
      <c r="B5" s="67"/>
      <c r="C5" s="67"/>
      <c r="D5" s="24" t="s">
        <v>6</v>
      </c>
      <c r="E5" s="24" t="s">
        <v>224</v>
      </c>
      <c r="F5" s="24" t="s">
        <v>238</v>
      </c>
    </row>
    <row r="6" spans="1:7" ht="16.5" customHeight="1" x14ac:dyDescent="0.25">
      <c r="A6" s="71">
        <v>1</v>
      </c>
      <c r="B6" s="71"/>
      <c r="C6" s="71"/>
      <c r="D6" s="3">
        <v>2</v>
      </c>
      <c r="E6" s="3">
        <v>3</v>
      </c>
      <c r="F6" s="3">
        <v>4</v>
      </c>
    </row>
    <row r="7" spans="1:7" ht="18" customHeight="1" x14ac:dyDescent="0.25">
      <c r="A7" s="72" t="s">
        <v>237</v>
      </c>
      <c r="B7" s="72"/>
      <c r="C7" s="72"/>
      <c r="D7" s="30">
        <v>3077419.32</v>
      </c>
      <c r="E7" s="30">
        <v>3047440.79</v>
      </c>
      <c r="F7" s="30">
        <f>(E7/D7)*100</f>
        <v>99.025854884150149</v>
      </c>
    </row>
    <row r="8" spans="1:7" ht="23.25" customHeight="1" x14ac:dyDescent="0.25">
      <c r="A8" s="73" t="s">
        <v>236</v>
      </c>
      <c r="B8" s="73"/>
      <c r="C8" s="34" t="s">
        <v>235</v>
      </c>
      <c r="D8" s="30">
        <v>2407919.3199999998</v>
      </c>
      <c r="E8" s="30">
        <v>2383468.2999999998</v>
      </c>
      <c r="F8" s="30">
        <f t="shared" ref="F8:F12" si="0">(E8/D8)*100</f>
        <v>98.984558170329393</v>
      </c>
    </row>
    <row r="9" spans="1:7" ht="18" customHeight="1" x14ac:dyDescent="0.25">
      <c r="A9" s="73" t="s">
        <v>234</v>
      </c>
      <c r="B9" s="73"/>
      <c r="C9" s="34" t="s">
        <v>233</v>
      </c>
      <c r="D9" s="30">
        <v>203072.63</v>
      </c>
      <c r="E9" s="30">
        <v>197799.08</v>
      </c>
      <c r="F9" s="30">
        <f t="shared" si="0"/>
        <v>97.40312123795313</v>
      </c>
    </row>
    <row r="10" spans="1:7" ht="18" customHeight="1" x14ac:dyDescent="0.25">
      <c r="A10" s="73" t="s">
        <v>232</v>
      </c>
      <c r="B10" s="73"/>
      <c r="C10" s="34" t="s">
        <v>231</v>
      </c>
      <c r="D10" s="30">
        <v>2204846.69</v>
      </c>
      <c r="E10" s="30">
        <v>2185669.2200000002</v>
      </c>
      <c r="F10" s="30">
        <f t="shared" si="0"/>
        <v>99.130212994537061</v>
      </c>
    </row>
    <row r="11" spans="1:7" ht="33" customHeight="1" x14ac:dyDescent="0.25">
      <c r="A11" s="73" t="s">
        <v>230</v>
      </c>
      <c r="B11" s="73"/>
      <c r="C11" s="34" t="s">
        <v>229</v>
      </c>
      <c r="D11" s="30">
        <v>669500</v>
      </c>
      <c r="E11" s="30">
        <v>663972.49</v>
      </c>
      <c r="F11" s="30">
        <f t="shared" si="0"/>
        <v>99.174382374906642</v>
      </c>
    </row>
    <row r="12" spans="1:7" ht="23.25" customHeight="1" x14ac:dyDescent="0.25">
      <c r="A12" s="73" t="s">
        <v>228</v>
      </c>
      <c r="B12" s="73"/>
      <c r="C12" s="34" t="s">
        <v>227</v>
      </c>
      <c r="D12" s="30">
        <v>669500</v>
      </c>
      <c r="E12" s="30">
        <v>663972.49</v>
      </c>
      <c r="F12" s="30">
        <f t="shared" si="0"/>
        <v>99.174382374906642</v>
      </c>
    </row>
    <row r="14" spans="1:7" x14ac:dyDescent="0.25">
      <c r="B14" s="51"/>
    </row>
    <row r="16" spans="1:7" x14ac:dyDescent="0.25">
      <c r="B16" s="70"/>
      <c r="C16" s="70"/>
      <c r="E16" s="50"/>
    </row>
    <row r="17" spans="2:5" x14ac:dyDescent="0.25">
      <c r="B17" s="70"/>
      <c r="C17" s="70"/>
      <c r="E17" s="50"/>
    </row>
    <row r="18" spans="2:5" x14ac:dyDescent="0.25">
      <c r="B18" s="70"/>
      <c r="C18" s="70"/>
      <c r="E18" s="50"/>
    </row>
  </sheetData>
  <mergeCells count="13">
    <mergeCell ref="B16:C16"/>
    <mergeCell ref="B17:C17"/>
    <mergeCell ref="B18:C18"/>
    <mergeCell ref="A1:G1"/>
    <mergeCell ref="B3:G3"/>
    <mergeCell ref="A5:C5"/>
    <mergeCell ref="A6:C6"/>
    <mergeCell ref="A7:C7"/>
    <mergeCell ref="A8:B8"/>
    <mergeCell ref="A9:B9"/>
    <mergeCell ref="A10:B10"/>
    <mergeCell ref="A11:B11"/>
    <mergeCell ref="A12:B12"/>
  </mergeCells>
  <pageMargins left="0.77165353298187256" right="0.59055119752883911" top="0.59055119752883911" bottom="0.59055119752883911" header="0.3" footer="0.3"/>
  <pageSetup paperSize="9" scale="9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6BCCD-666B-4000-9C26-8B3758037DFC}">
  <sheetPr>
    <outlinePr summaryBelow="0"/>
    <pageSetUpPr fitToPage="1"/>
  </sheetPr>
  <dimension ref="A1:G186"/>
  <sheetViews>
    <sheetView showGridLines="0" tabSelected="1" topLeftCell="A100" zoomScale="90" zoomScaleNormal="90" workbookViewId="0">
      <selection activeCell="B188" sqref="B188"/>
    </sheetView>
  </sheetViews>
  <sheetFormatPr defaultRowHeight="15" x14ac:dyDescent="0.25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</cols>
  <sheetData>
    <row r="1" spans="1:7" ht="42" customHeight="1" x14ac:dyDescent="0.25">
      <c r="B1" s="77" t="s">
        <v>275</v>
      </c>
      <c r="C1" s="77"/>
      <c r="D1" s="77"/>
      <c r="E1" s="77"/>
      <c r="F1" s="77"/>
      <c r="G1" s="77"/>
    </row>
    <row r="2" spans="1:7" ht="20.25" customHeight="1" x14ac:dyDescent="0.25"/>
    <row r="3" spans="1:7" ht="27.75" customHeight="1" x14ac:dyDescent="0.25">
      <c r="A3" s="78" t="s">
        <v>4</v>
      </c>
      <c r="B3" s="78"/>
      <c r="C3" s="78"/>
      <c r="D3" s="49" t="s">
        <v>6</v>
      </c>
      <c r="E3" s="49" t="s">
        <v>224</v>
      </c>
      <c r="F3" s="49" t="s">
        <v>274</v>
      </c>
    </row>
    <row r="4" spans="1:7" ht="15.75" customHeight="1" x14ac:dyDescent="0.25">
      <c r="A4" s="79">
        <v>1</v>
      </c>
      <c r="B4" s="79"/>
      <c r="C4" s="79"/>
      <c r="D4" s="48">
        <v>2</v>
      </c>
      <c r="E4" s="48">
        <v>3</v>
      </c>
      <c r="F4" s="48">
        <v>4</v>
      </c>
    </row>
    <row r="5" spans="1:7" ht="16.5" customHeight="1" x14ac:dyDescent="0.25">
      <c r="A5" s="80" t="s">
        <v>237</v>
      </c>
      <c r="B5" s="80"/>
      <c r="C5" s="80"/>
      <c r="D5" s="46">
        <v>3077419.32</v>
      </c>
      <c r="E5" s="46">
        <v>3047440.79</v>
      </c>
      <c r="F5" s="46">
        <v>99.03</v>
      </c>
    </row>
    <row r="6" spans="1:7" ht="25.5" customHeight="1" x14ac:dyDescent="0.25">
      <c r="A6" s="75" t="s">
        <v>234</v>
      </c>
      <c r="B6" s="75"/>
      <c r="C6" s="47" t="s">
        <v>233</v>
      </c>
      <c r="D6" s="46">
        <v>203072.63</v>
      </c>
      <c r="E6" s="46">
        <v>197799.08</v>
      </c>
      <c r="F6" s="46">
        <v>97.4</v>
      </c>
    </row>
    <row r="7" spans="1:7" ht="25.5" customHeight="1" x14ac:dyDescent="0.25">
      <c r="A7" s="75" t="s">
        <v>248</v>
      </c>
      <c r="B7" s="75"/>
      <c r="C7" s="47" t="s">
        <v>209</v>
      </c>
      <c r="D7" s="46">
        <v>15633.47</v>
      </c>
      <c r="E7" s="46">
        <v>15866.61</v>
      </c>
      <c r="F7" s="46">
        <v>101.49</v>
      </c>
    </row>
    <row r="8" spans="1:7" ht="25.5" customHeight="1" x14ac:dyDescent="0.25">
      <c r="A8" s="75" t="s">
        <v>258</v>
      </c>
      <c r="B8" s="75"/>
      <c r="C8" s="47" t="s">
        <v>205</v>
      </c>
      <c r="D8" s="46">
        <v>133412.16</v>
      </c>
      <c r="E8" s="46">
        <v>129216.57</v>
      </c>
      <c r="F8" s="46">
        <v>96.86</v>
      </c>
    </row>
    <row r="9" spans="1:7" ht="25.5" customHeight="1" x14ac:dyDescent="0.25">
      <c r="A9" s="75" t="s">
        <v>257</v>
      </c>
      <c r="B9" s="75"/>
      <c r="C9" s="47" t="s">
        <v>201</v>
      </c>
      <c r="D9" s="46">
        <v>54027</v>
      </c>
      <c r="E9" s="46">
        <v>52715.9</v>
      </c>
      <c r="F9" s="46">
        <v>97.57</v>
      </c>
    </row>
    <row r="10" spans="1:7" ht="25.5" customHeight="1" x14ac:dyDescent="0.25">
      <c r="A10" s="75" t="s">
        <v>247</v>
      </c>
      <c r="B10" s="75"/>
      <c r="C10" s="47" t="s">
        <v>255</v>
      </c>
      <c r="D10" s="46">
        <v>142669.23000000001</v>
      </c>
      <c r="E10" s="46">
        <v>138394.41</v>
      </c>
      <c r="F10" s="46">
        <v>97</v>
      </c>
    </row>
    <row r="11" spans="1:7" ht="25.5" customHeight="1" x14ac:dyDescent="0.25">
      <c r="A11" s="75" t="s">
        <v>273</v>
      </c>
      <c r="B11" s="75"/>
      <c r="C11" s="47" t="s">
        <v>272</v>
      </c>
      <c r="D11" s="46">
        <v>114462.16</v>
      </c>
      <c r="E11" s="46">
        <v>100152.57</v>
      </c>
      <c r="F11" s="46">
        <v>87.5</v>
      </c>
    </row>
    <row r="12" spans="1:7" ht="25.5" customHeight="1" x14ac:dyDescent="0.25">
      <c r="A12" s="76" t="s">
        <v>267</v>
      </c>
      <c r="B12" s="76"/>
      <c r="C12" s="45" t="s">
        <v>203</v>
      </c>
      <c r="D12" s="44">
        <v>114462.16</v>
      </c>
      <c r="E12" s="44">
        <v>100152.57</v>
      </c>
      <c r="F12" s="44">
        <v>87.5</v>
      </c>
    </row>
    <row r="13" spans="1:7" ht="25.5" customHeight="1" x14ac:dyDescent="0.25">
      <c r="A13" s="74" t="s">
        <v>114</v>
      </c>
      <c r="B13" s="74"/>
      <c r="C13" s="43" t="s">
        <v>113</v>
      </c>
      <c r="D13" s="42">
        <v>113958.3</v>
      </c>
      <c r="E13" s="42">
        <v>99676.58</v>
      </c>
      <c r="F13" s="42">
        <v>87.47</v>
      </c>
    </row>
    <row r="14" spans="1:7" ht="25.5" customHeight="1" x14ac:dyDescent="0.25">
      <c r="A14" s="74" t="s">
        <v>110</v>
      </c>
      <c r="B14" s="74"/>
      <c r="C14" s="43" t="s">
        <v>109</v>
      </c>
      <c r="D14" s="42"/>
      <c r="E14" s="42">
        <v>4933.57</v>
      </c>
      <c r="F14" s="42"/>
    </row>
    <row r="15" spans="1:7" ht="0.75" customHeight="1" x14ac:dyDescent="0.25"/>
    <row r="16" spans="1:7" ht="25.5" customHeight="1" x14ac:dyDescent="0.25">
      <c r="A16" s="74" t="s">
        <v>106</v>
      </c>
      <c r="B16" s="74"/>
      <c r="C16" s="43" t="s">
        <v>105</v>
      </c>
      <c r="D16" s="42"/>
      <c r="E16" s="42">
        <v>1540.7</v>
      </c>
      <c r="F16" s="42"/>
    </row>
    <row r="17" spans="1:6" ht="25.5" customHeight="1" x14ac:dyDescent="0.25">
      <c r="A17" s="74" t="s">
        <v>102</v>
      </c>
      <c r="B17" s="74"/>
      <c r="C17" s="43" t="s">
        <v>101</v>
      </c>
      <c r="D17" s="42"/>
      <c r="E17" s="42">
        <v>8088.59</v>
      </c>
      <c r="F17" s="42"/>
    </row>
    <row r="18" spans="1:6" ht="0.75" customHeight="1" x14ac:dyDescent="0.25"/>
    <row r="19" spans="1:6" ht="25.5" customHeight="1" x14ac:dyDescent="0.25">
      <c r="A19" s="74" t="s">
        <v>98</v>
      </c>
      <c r="B19" s="74"/>
      <c r="C19" s="43" t="s">
        <v>97</v>
      </c>
      <c r="D19" s="42"/>
      <c r="E19" s="42">
        <v>41611.93</v>
      </c>
      <c r="F19" s="42"/>
    </row>
    <row r="20" spans="1:6" ht="25.5" customHeight="1" x14ac:dyDescent="0.25">
      <c r="A20" s="74" t="s">
        <v>96</v>
      </c>
      <c r="B20" s="74"/>
      <c r="C20" s="43" t="s">
        <v>95</v>
      </c>
      <c r="D20" s="42"/>
      <c r="E20" s="42">
        <v>4321.3</v>
      </c>
      <c r="F20" s="42"/>
    </row>
    <row r="21" spans="1:6" ht="0.75" customHeight="1" x14ac:dyDescent="0.25"/>
    <row r="22" spans="1:6" ht="25.5" customHeight="1" x14ac:dyDescent="0.25">
      <c r="A22" s="74" t="s">
        <v>94</v>
      </c>
      <c r="B22" s="74"/>
      <c r="C22" s="43" t="s">
        <v>93</v>
      </c>
      <c r="D22" s="42"/>
      <c r="E22" s="42">
        <v>176.62</v>
      </c>
      <c r="F22" s="42"/>
    </row>
    <row r="23" spans="1:6" ht="25.5" customHeight="1" x14ac:dyDescent="0.25">
      <c r="A23" s="74" t="s">
        <v>90</v>
      </c>
      <c r="B23" s="74"/>
      <c r="C23" s="43" t="s">
        <v>89</v>
      </c>
      <c r="D23" s="42"/>
      <c r="E23" s="42">
        <v>2625.51</v>
      </c>
      <c r="F23" s="42"/>
    </row>
    <row r="24" spans="1:6" ht="0.75" customHeight="1" x14ac:dyDescent="0.25"/>
    <row r="25" spans="1:6" ht="25.5" customHeight="1" x14ac:dyDescent="0.25">
      <c r="A25" s="74" t="s">
        <v>88</v>
      </c>
      <c r="B25" s="74"/>
      <c r="C25" s="43" t="s">
        <v>87</v>
      </c>
      <c r="D25" s="42"/>
      <c r="E25" s="42">
        <v>7269.76</v>
      </c>
      <c r="F25" s="42"/>
    </row>
    <row r="26" spans="1:6" ht="0.75" customHeight="1" x14ac:dyDescent="0.25"/>
    <row r="27" spans="1:6" ht="25.5" customHeight="1" x14ac:dyDescent="0.25">
      <c r="A27" s="74" t="s">
        <v>86</v>
      </c>
      <c r="B27" s="74"/>
      <c r="C27" s="43" t="s">
        <v>85</v>
      </c>
      <c r="D27" s="42"/>
      <c r="E27" s="42">
        <v>127.67</v>
      </c>
      <c r="F27" s="42"/>
    </row>
    <row r="28" spans="1:6" ht="25.5" customHeight="1" x14ac:dyDescent="0.25">
      <c r="A28" s="74" t="s">
        <v>84</v>
      </c>
      <c r="B28" s="74"/>
      <c r="C28" s="43" t="s">
        <v>83</v>
      </c>
      <c r="D28" s="42"/>
      <c r="E28" s="42">
        <v>12991.89</v>
      </c>
      <c r="F28" s="42"/>
    </row>
    <row r="29" spans="1:6" ht="0.75" customHeight="1" x14ac:dyDescent="0.25"/>
    <row r="30" spans="1:6" ht="25.5" customHeight="1" x14ac:dyDescent="0.25">
      <c r="A30" s="74" t="s">
        <v>82</v>
      </c>
      <c r="B30" s="74"/>
      <c r="C30" s="43" t="s">
        <v>81</v>
      </c>
      <c r="D30" s="42"/>
      <c r="E30" s="42">
        <v>4760.88</v>
      </c>
      <c r="F30" s="42"/>
    </row>
    <row r="31" spans="1:6" ht="25.5" customHeight="1" x14ac:dyDescent="0.25">
      <c r="A31" s="74" t="s">
        <v>80</v>
      </c>
      <c r="B31" s="74"/>
      <c r="C31" s="43" t="s">
        <v>79</v>
      </c>
      <c r="D31" s="42"/>
      <c r="E31" s="42">
        <v>2162.87</v>
      </c>
      <c r="F31" s="42"/>
    </row>
    <row r="32" spans="1:6" ht="0.75" customHeight="1" x14ac:dyDescent="0.25"/>
    <row r="33" spans="1:6" ht="25.5" customHeight="1" x14ac:dyDescent="0.25">
      <c r="A33" s="74" t="s">
        <v>78</v>
      </c>
      <c r="B33" s="74"/>
      <c r="C33" s="43" t="s">
        <v>77</v>
      </c>
      <c r="D33" s="42"/>
      <c r="E33" s="42">
        <v>1490.27</v>
      </c>
      <c r="F33" s="42"/>
    </row>
    <row r="34" spans="1:6" ht="25.5" customHeight="1" x14ac:dyDescent="0.25">
      <c r="A34" s="74" t="s">
        <v>76</v>
      </c>
      <c r="B34" s="74"/>
      <c r="C34" s="43" t="s">
        <v>75</v>
      </c>
      <c r="D34" s="42"/>
      <c r="E34" s="42">
        <v>5560.7</v>
      </c>
      <c r="F34" s="42"/>
    </row>
    <row r="35" spans="1:6" ht="0.75" customHeight="1" x14ac:dyDescent="0.25"/>
    <row r="36" spans="1:6" ht="25.5" customHeight="1" x14ac:dyDescent="0.25">
      <c r="A36" s="74" t="s">
        <v>73</v>
      </c>
      <c r="B36" s="74"/>
      <c r="C36" s="43" t="s">
        <v>72</v>
      </c>
      <c r="D36" s="42"/>
      <c r="E36" s="42">
        <v>640.15</v>
      </c>
      <c r="F36" s="42"/>
    </row>
    <row r="37" spans="1:6" ht="25.5" customHeight="1" x14ac:dyDescent="0.25">
      <c r="A37" s="74" t="s">
        <v>71</v>
      </c>
      <c r="B37" s="74"/>
      <c r="C37" s="43" t="s">
        <v>70</v>
      </c>
      <c r="D37" s="42"/>
      <c r="E37" s="42">
        <v>327.84</v>
      </c>
      <c r="F37" s="42"/>
    </row>
    <row r="38" spans="1:6" ht="0.75" customHeight="1" x14ac:dyDescent="0.25"/>
    <row r="39" spans="1:6" ht="25.5" customHeight="1" x14ac:dyDescent="0.25">
      <c r="A39" s="74" t="s">
        <v>69</v>
      </c>
      <c r="B39" s="74"/>
      <c r="C39" s="43" t="s">
        <v>68</v>
      </c>
      <c r="D39" s="42"/>
      <c r="E39" s="42">
        <v>306.7</v>
      </c>
      <c r="F39" s="42"/>
    </row>
    <row r="40" spans="1:6" ht="0.75" customHeight="1" x14ac:dyDescent="0.25"/>
    <row r="41" spans="1:6" ht="25.5" customHeight="1" x14ac:dyDescent="0.25">
      <c r="A41" s="74" t="s">
        <v>67</v>
      </c>
      <c r="B41" s="74"/>
      <c r="C41" s="43" t="s">
        <v>66</v>
      </c>
      <c r="D41" s="42"/>
      <c r="E41" s="42">
        <v>739.63</v>
      </c>
      <c r="F41" s="42"/>
    </row>
    <row r="42" spans="1:6" ht="25.5" customHeight="1" x14ac:dyDescent="0.25">
      <c r="A42" s="74" t="s">
        <v>65</v>
      </c>
      <c r="B42" s="74"/>
      <c r="C42" s="43" t="s">
        <v>64</v>
      </c>
      <c r="D42" s="42">
        <v>503.86</v>
      </c>
      <c r="E42" s="42">
        <v>475.99</v>
      </c>
      <c r="F42" s="42">
        <v>94.47</v>
      </c>
    </row>
    <row r="43" spans="1:6" ht="25.5" customHeight="1" x14ac:dyDescent="0.25">
      <c r="A43" s="74" t="s">
        <v>61</v>
      </c>
      <c r="B43" s="74"/>
      <c r="C43" s="43" t="s">
        <v>60</v>
      </c>
      <c r="D43" s="42"/>
      <c r="E43" s="42">
        <v>472.13</v>
      </c>
      <c r="F43" s="42"/>
    </row>
    <row r="44" spans="1:6" ht="0.75" customHeight="1" x14ac:dyDescent="0.25"/>
    <row r="45" spans="1:6" ht="25.5" customHeight="1" x14ac:dyDescent="0.25">
      <c r="A45" s="74" t="s">
        <v>59</v>
      </c>
      <c r="B45" s="74"/>
      <c r="C45" s="43" t="s">
        <v>58</v>
      </c>
      <c r="D45" s="42"/>
      <c r="E45" s="42">
        <v>3.86</v>
      </c>
      <c r="F45" s="42"/>
    </row>
    <row r="46" spans="1:6" ht="25.5" customHeight="1" x14ac:dyDescent="0.25">
      <c r="A46" s="75" t="s">
        <v>271</v>
      </c>
      <c r="B46" s="75"/>
      <c r="C46" s="47" t="s">
        <v>270</v>
      </c>
      <c r="D46" s="46">
        <v>1045</v>
      </c>
      <c r="E46" s="46">
        <v>1084.99</v>
      </c>
      <c r="F46" s="46">
        <v>103.83</v>
      </c>
    </row>
    <row r="47" spans="1:6" ht="25.5" customHeight="1" x14ac:dyDescent="0.25">
      <c r="A47" s="76" t="s">
        <v>241</v>
      </c>
      <c r="B47" s="76"/>
      <c r="C47" s="45" t="s">
        <v>209</v>
      </c>
      <c r="D47" s="44">
        <v>1045</v>
      </c>
      <c r="E47" s="44">
        <v>1084.99</v>
      </c>
      <c r="F47" s="44">
        <v>103.83</v>
      </c>
    </row>
    <row r="48" spans="1:6" ht="25.5" customHeight="1" x14ac:dyDescent="0.25">
      <c r="A48" s="74" t="s">
        <v>127</v>
      </c>
      <c r="B48" s="74"/>
      <c r="C48" s="43" t="s">
        <v>126</v>
      </c>
      <c r="D48" s="42">
        <v>110</v>
      </c>
      <c r="E48" s="42">
        <v>150</v>
      </c>
      <c r="F48" s="42">
        <v>136.36000000000001</v>
      </c>
    </row>
    <row r="49" spans="1:6" ht="25.5" customHeight="1" x14ac:dyDescent="0.25">
      <c r="A49" s="74" t="s">
        <v>120</v>
      </c>
      <c r="B49" s="74"/>
      <c r="C49" s="43" t="s">
        <v>119</v>
      </c>
      <c r="D49" s="42"/>
      <c r="E49" s="42">
        <v>128.76</v>
      </c>
      <c r="F49" s="42"/>
    </row>
    <row r="50" spans="1:6" ht="0.75" customHeight="1" x14ac:dyDescent="0.25"/>
    <row r="51" spans="1:6" ht="25.5" customHeight="1" x14ac:dyDescent="0.25">
      <c r="A51" s="74" t="s">
        <v>116</v>
      </c>
      <c r="B51" s="74"/>
      <c r="C51" s="43" t="s">
        <v>115</v>
      </c>
      <c r="D51" s="42"/>
      <c r="E51" s="42">
        <v>21.24</v>
      </c>
      <c r="F51" s="42"/>
    </row>
    <row r="52" spans="1:6" ht="25.5" customHeight="1" x14ac:dyDescent="0.25">
      <c r="A52" s="74" t="s">
        <v>114</v>
      </c>
      <c r="B52" s="74"/>
      <c r="C52" s="43" t="s">
        <v>113</v>
      </c>
      <c r="D52" s="42">
        <v>935</v>
      </c>
      <c r="E52" s="42">
        <v>934.99</v>
      </c>
      <c r="F52" s="42">
        <v>100</v>
      </c>
    </row>
    <row r="53" spans="1:6" ht="25.5" customHeight="1" x14ac:dyDescent="0.25">
      <c r="A53" s="74" t="s">
        <v>100</v>
      </c>
      <c r="B53" s="74"/>
      <c r="C53" s="43" t="s">
        <v>99</v>
      </c>
      <c r="D53" s="42"/>
      <c r="E53" s="42">
        <v>374.99</v>
      </c>
      <c r="F53" s="42"/>
    </row>
    <row r="54" spans="1:6" ht="0.75" customHeight="1" x14ac:dyDescent="0.25"/>
    <row r="55" spans="1:6" ht="25.5" customHeight="1" x14ac:dyDescent="0.25">
      <c r="A55" s="74" t="s">
        <v>67</v>
      </c>
      <c r="B55" s="74"/>
      <c r="C55" s="43" t="s">
        <v>66</v>
      </c>
      <c r="D55" s="42"/>
      <c r="E55" s="42">
        <v>560</v>
      </c>
      <c r="F55" s="42"/>
    </row>
    <row r="56" spans="1:6" ht="0.75" customHeight="1" x14ac:dyDescent="0.25"/>
    <row r="57" spans="1:6" ht="25.5" customHeight="1" x14ac:dyDescent="0.25">
      <c r="A57" s="75" t="s">
        <v>269</v>
      </c>
      <c r="B57" s="75"/>
      <c r="C57" s="47" t="s">
        <v>268</v>
      </c>
      <c r="D57" s="46">
        <v>18950</v>
      </c>
      <c r="E57" s="46">
        <v>29064</v>
      </c>
      <c r="F57" s="46">
        <v>153.37</v>
      </c>
    </row>
    <row r="58" spans="1:6" ht="25.5" customHeight="1" x14ac:dyDescent="0.25">
      <c r="A58" s="76" t="s">
        <v>267</v>
      </c>
      <c r="B58" s="76"/>
      <c r="C58" s="45" t="s">
        <v>203</v>
      </c>
      <c r="D58" s="44">
        <v>18950</v>
      </c>
      <c r="E58" s="44">
        <v>29064</v>
      </c>
      <c r="F58" s="44">
        <v>153.37</v>
      </c>
    </row>
    <row r="59" spans="1:6" ht="25.5" customHeight="1" x14ac:dyDescent="0.25">
      <c r="A59" s="74" t="s">
        <v>45</v>
      </c>
      <c r="B59" s="74"/>
      <c r="C59" s="43" t="s">
        <v>44</v>
      </c>
      <c r="D59" s="42">
        <v>18950</v>
      </c>
      <c r="E59" s="42">
        <v>29064</v>
      </c>
      <c r="F59" s="42">
        <v>153.37</v>
      </c>
    </row>
    <row r="60" spans="1:6" ht="25.5" customHeight="1" x14ac:dyDescent="0.25">
      <c r="A60" s="74" t="s">
        <v>41</v>
      </c>
      <c r="B60" s="74"/>
      <c r="C60" s="43" t="s">
        <v>40</v>
      </c>
      <c r="D60" s="42"/>
      <c r="E60" s="42">
        <v>20114</v>
      </c>
      <c r="F60" s="42"/>
    </row>
    <row r="61" spans="1:6" ht="25.5" customHeight="1" x14ac:dyDescent="0.25">
      <c r="A61" s="74" t="s">
        <v>39</v>
      </c>
      <c r="B61" s="74"/>
      <c r="C61" s="43" t="s">
        <v>38</v>
      </c>
      <c r="D61" s="42"/>
      <c r="E61" s="42">
        <v>4000</v>
      </c>
      <c r="F61" s="42"/>
    </row>
    <row r="62" spans="1:6" ht="0.75" customHeight="1" x14ac:dyDescent="0.25"/>
    <row r="63" spans="1:6" ht="25.5" customHeight="1" x14ac:dyDescent="0.25">
      <c r="A63" s="74" t="s">
        <v>37</v>
      </c>
      <c r="B63" s="74"/>
      <c r="C63" s="43" t="s">
        <v>36</v>
      </c>
      <c r="D63" s="42"/>
      <c r="E63" s="42">
        <v>4950</v>
      </c>
      <c r="F63" s="42"/>
    </row>
    <row r="64" spans="1:6" ht="25.5" customHeight="1" x14ac:dyDescent="0.25">
      <c r="A64" s="75" t="s">
        <v>266</v>
      </c>
      <c r="B64" s="75"/>
      <c r="C64" s="47" t="s">
        <v>265</v>
      </c>
      <c r="D64" s="46">
        <v>8212.07</v>
      </c>
      <c r="E64" s="46">
        <v>8092.85</v>
      </c>
      <c r="F64" s="46">
        <v>98.55</v>
      </c>
    </row>
    <row r="65" spans="1:6" ht="25.5" customHeight="1" x14ac:dyDescent="0.25">
      <c r="A65" s="76" t="s">
        <v>241</v>
      </c>
      <c r="B65" s="76"/>
      <c r="C65" s="45" t="s">
        <v>209</v>
      </c>
      <c r="D65" s="44">
        <v>8212.07</v>
      </c>
      <c r="E65" s="44">
        <v>8092.85</v>
      </c>
      <c r="F65" s="44">
        <v>98.55</v>
      </c>
    </row>
    <row r="66" spans="1:6" ht="25.5" customHeight="1" x14ac:dyDescent="0.25">
      <c r="A66" s="74" t="s">
        <v>127</v>
      </c>
      <c r="B66" s="74"/>
      <c r="C66" s="43" t="s">
        <v>126</v>
      </c>
      <c r="D66" s="42">
        <v>8182.07</v>
      </c>
      <c r="E66" s="42">
        <v>8062.85</v>
      </c>
      <c r="F66" s="42">
        <v>98.54</v>
      </c>
    </row>
    <row r="67" spans="1:6" ht="25.5" customHeight="1" x14ac:dyDescent="0.25">
      <c r="A67" s="74" t="s">
        <v>123</v>
      </c>
      <c r="B67" s="74"/>
      <c r="C67" s="43" t="s">
        <v>122</v>
      </c>
      <c r="D67" s="42"/>
      <c r="E67" s="42">
        <v>6448.32</v>
      </c>
      <c r="F67" s="42"/>
    </row>
    <row r="68" spans="1:6" ht="0.75" customHeight="1" x14ac:dyDescent="0.25"/>
    <row r="69" spans="1:6" ht="25.5" customHeight="1" x14ac:dyDescent="0.25">
      <c r="A69" s="74" t="s">
        <v>120</v>
      </c>
      <c r="B69" s="74"/>
      <c r="C69" s="43" t="s">
        <v>119</v>
      </c>
      <c r="D69" s="42"/>
      <c r="E69" s="42">
        <v>544.05999999999995</v>
      </c>
      <c r="F69" s="42"/>
    </row>
    <row r="70" spans="1:6" ht="25.5" customHeight="1" x14ac:dyDescent="0.25">
      <c r="A70" s="74" t="s">
        <v>116</v>
      </c>
      <c r="B70" s="74"/>
      <c r="C70" s="43" t="s">
        <v>115</v>
      </c>
      <c r="D70" s="42"/>
      <c r="E70" s="42">
        <v>1070.47</v>
      </c>
      <c r="F70" s="42"/>
    </row>
    <row r="71" spans="1:6" ht="0.75" customHeight="1" x14ac:dyDescent="0.25"/>
    <row r="72" spans="1:6" ht="25.5" customHeight="1" x14ac:dyDescent="0.25">
      <c r="A72" s="74" t="s">
        <v>114</v>
      </c>
      <c r="B72" s="74"/>
      <c r="C72" s="43" t="s">
        <v>113</v>
      </c>
      <c r="D72" s="42">
        <v>30</v>
      </c>
      <c r="E72" s="42">
        <v>30</v>
      </c>
      <c r="F72" s="42">
        <v>100</v>
      </c>
    </row>
    <row r="73" spans="1:6" ht="25.5" customHeight="1" x14ac:dyDescent="0.25">
      <c r="A73" s="74" t="s">
        <v>110</v>
      </c>
      <c r="B73" s="74"/>
      <c r="C73" s="43" t="s">
        <v>109</v>
      </c>
      <c r="D73" s="42"/>
      <c r="E73" s="42">
        <v>30</v>
      </c>
      <c r="F73" s="42"/>
    </row>
    <row r="74" spans="1:6" ht="0.75" customHeight="1" x14ac:dyDescent="0.25"/>
    <row r="75" spans="1:6" ht="25.5" customHeight="1" x14ac:dyDescent="0.25">
      <c r="A75" s="74" t="s">
        <v>127</v>
      </c>
      <c r="B75" s="74"/>
      <c r="C75" s="43" t="s">
        <v>126</v>
      </c>
      <c r="D75" s="42">
        <v>0</v>
      </c>
      <c r="E75" s="42">
        <v>0</v>
      </c>
      <c r="F75" s="42">
        <v>0</v>
      </c>
    </row>
    <row r="76" spans="1:6" ht="25.5" customHeight="1" x14ac:dyDescent="0.25">
      <c r="A76" s="74" t="s">
        <v>114</v>
      </c>
      <c r="B76" s="74"/>
      <c r="C76" s="43" t="s">
        <v>113</v>
      </c>
      <c r="D76" s="42">
        <v>0</v>
      </c>
      <c r="E76" s="42">
        <v>0</v>
      </c>
      <c r="F76" s="42">
        <v>0</v>
      </c>
    </row>
    <row r="77" spans="1:6" ht="25.5" customHeight="1" x14ac:dyDescent="0.25">
      <c r="A77" s="75" t="s">
        <v>264</v>
      </c>
      <c r="B77" s="75"/>
      <c r="C77" s="47" t="s">
        <v>263</v>
      </c>
      <c r="D77" s="46">
        <v>60403.4</v>
      </c>
      <c r="E77" s="46">
        <v>59404.67</v>
      </c>
      <c r="F77" s="46">
        <v>98.35</v>
      </c>
    </row>
    <row r="78" spans="1:6" ht="25.5" customHeight="1" x14ac:dyDescent="0.25">
      <c r="A78" s="75" t="s">
        <v>262</v>
      </c>
      <c r="B78" s="75"/>
      <c r="C78" s="47" t="s">
        <v>261</v>
      </c>
      <c r="D78" s="46">
        <v>60403.4</v>
      </c>
      <c r="E78" s="46">
        <v>59404.67</v>
      </c>
      <c r="F78" s="46">
        <v>98.35</v>
      </c>
    </row>
    <row r="79" spans="1:6" ht="25.5" customHeight="1" x14ac:dyDescent="0.25">
      <c r="A79" s="76" t="s">
        <v>241</v>
      </c>
      <c r="B79" s="76"/>
      <c r="C79" s="45" t="s">
        <v>209</v>
      </c>
      <c r="D79" s="44">
        <v>6376.4</v>
      </c>
      <c r="E79" s="44">
        <v>6688.77</v>
      </c>
      <c r="F79" s="44">
        <v>104.9</v>
      </c>
    </row>
    <row r="80" spans="1:6" ht="25.5" customHeight="1" x14ac:dyDescent="0.25">
      <c r="A80" s="74" t="s">
        <v>127</v>
      </c>
      <c r="B80" s="74"/>
      <c r="C80" s="43" t="s">
        <v>126</v>
      </c>
      <c r="D80" s="42">
        <v>5989</v>
      </c>
      <c r="E80" s="42">
        <v>6313.28</v>
      </c>
      <c r="F80" s="42">
        <v>105.41</v>
      </c>
    </row>
    <row r="81" spans="1:6" ht="25.5" customHeight="1" x14ac:dyDescent="0.25">
      <c r="A81" s="74" t="s">
        <v>123</v>
      </c>
      <c r="B81" s="74"/>
      <c r="C81" s="43" t="s">
        <v>122</v>
      </c>
      <c r="D81" s="42"/>
      <c r="E81" s="42">
        <v>4561.58</v>
      </c>
      <c r="F81" s="42"/>
    </row>
    <row r="82" spans="1:6" ht="25.5" customHeight="1" x14ac:dyDescent="0.25">
      <c r="A82" s="74" t="s">
        <v>120</v>
      </c>
      <c r="B82" s="74"/>
      <c r="C82" s="43" t="s">
        <v>119</v>
      </c>
      <c r="D82" s="42"/>
      <c r="E82" s="42">
        <v>986.13</v>
      </c>
      <c r="F82" s="42"/>
    </row>
    <row r="83" spans="1:6" ht="0.75" customHeight="1" x14ac:dyDescent="0.25"/>
    <row r="84" spans="1:6" ht="25.5" customHeight="1" x14ac:dyDescent="0.25">
      <c r="A84" s="74" t="s">
        <v>116</v>
      </c>
      <c r="B84" s="74"/>
      <c r="C84" s="43" t="s">
        <v>115</v>
      </c>
      <c r="D84" s="42"/>
      <c r="E84" s="42">
        <v>765.57</v>
      </c>
      <c r="F84" s="42"/>
    </row>
    <row r="85" spans="1:6" ht="25.5" customHeight="1" x14ac:dyDescent="0.25">
      <c r="A85" s="74" t="s">
        <v>114</v>
      </c>
      <c r="B85" s="74"/>
      <c r="C85" s="43" t="s">
        <v>113</v>
      </c>
      <c r="D85" s="42">
        <v>387.4</v>
      </c>
      <c r="E85" s="42">
        <v>375.49</v>
      </c>
      <c r="F85" s="42">
        <v>96.93</v>
      </c>
    </row>
    <row r="86" spans="1:6" ht="25.5" customHeight="1" x14ac:dyDescent="0.25">
      <c r="A86" s="74" t="s">
        <v>110</v>
      </c>
      <c r="B86" s="74"/>
      <c r="C86" s="43" t="s">
        <v>109</v>
      </c>
      <c r="D86" s="42"/>
      <c r="E86" s="42">
        <v>90.4</v>
      </c>
      <c r="F86" s="42"/>
    </row>
    <row r="87" spans="1:6" ht="0.75" customHeight="1" x14ac:dyDescent="0.25"/>
    <row r="88" spans="1:6" ht="25.5" customHeight="1" x14ac:dyDescent="0.25">
      <c r="A88" s="74" t="s">
        <v>108</v>
      </c>
      <c r="B88" s="74"/>
      <c r="C88" s="43" t="s">
        <v>107</v>
      </c>
      <c r="D88" s="42"/>
      <c r="E88" s="42">
        <v>285.08999999999997</v>
      </c>
      <c r="F88" s="42"/>
    </row>
    <row r="89" spans="1:6" ht="25.5" customHeight="1" x14ac:dyDescent="0.25">
      <c r="A89" s="76" t="s">
        <v>260</v>
      </c>
      <c r="B89" s="76"/>
      <c r="C89" s="45" t="s">
        <v>199</v>
      </c>
      <c r="D89" s="44">
        <v>54027</v>
      </c>
      <c r="E89" s="44">
        <v>52715.9</v>
      </c>
      <c r="F89" s="44">
        <v>97.57</v>
      </c>
    </row>
    <row r="90" spans="1:6" ht="25.5" customHeight="1" x14ac:dyDescent="0.25">
      <c r="A90" s="74" t="s">
        <v>127</v>
      </c>
      <c r="B90" s="74"/>
      <c r="C90" s="43" t="s">
        <v>126</v>
      </c>
      <c r="D90" s="42">
        <v>51353</v>
      </c>
      <c r="E90" s="42">
        <v>50150.17</v>
      </c>
      <c r="F90" s="42">
        <v>97.66</v>
      </c>
    </row>
    <row r="91" spans="1:6" ht="25.5" customHeight="1" x14ac:dyDescent="0.25">
      <c r="A91" s="74" t="s">
        <v>123</v>
      </c>
      <c r="B91" s="74"/>
      <c r="C91" s="43" t="s">
        <v>122</v>
      </c>
      <c r="D91" s="42"/>
      <c r="E91" s="42">
        <v>41054.17</v>
      </c>
      <c r="F91" s="42"/>
    </row>
    <row r="92" spans="1:6" ht="0.75" customHeight="1" x14ac:dyDescent="0.25"/>
    <row r="93" spans="1:6" ht="25.5" customHeight="1" x14ac:dyDescent="0.25">
      <c r="A93" s="74" t="s">
        <v>120</v>
      </c>
      <c r="B93" s="74"/>
      <c r="C93" s="43" t="s">
        <v>119</v>
      </c>
      <c r="D93" s="42"/>
      <c r="E93" s="42">
        <v>2322</v>
      </c>
      <c r="F93" s="42"/>
    </row>
    <row r="94" spans="1:6" ht="0.75" customHeight="1" x14ac:dyDescent="0.25"/>
    <row r="95" spans="1:6" ht="25.5" customHeight="1" x14ac:dyDescent="0.25">
      <c r="A95" s="74" t="s">
        <v>116</v>
      </c>
      <c r="B95" s="74"/>
      <c r="C95" s="43" t="s">
        <v>115</v>
      </c>
      <c r="D95" s="42"/>
      <c r="E95" s="42">
        <v>6774</v>
      </c>
      <c r="F95" s="42"/>
    </row>
    <row r="96" spans="1:6" ht="25.5" customHeight="1" x14ac:dyDescent="0.25">
      <c r="A96" s="74" t="s">
        <v>114</v>
      </c>
      <c r="B96" s="74"/>
      <c r="C96" s="43" t="s">
        <v>113</v>
      </c>
      <c r="D96" s="42">
        <v>2674</v>
      </c>
      <c r="E96" s="42">
        <v>2565.73</v>
      </c>
      <c r="F96" s="42">
        <v>95.95</v>
      </c>
    </row>
    <row r="97" spans="1:6" ht="25.5" customHeight="1" x14ac:dyDescent="0.25">
      <c r="A97" s="74" t="s">
        <v>108</v>
      </c>
      <c r="B97" s="74"/>
      <c r="C97" s="43" t="s">
        <v>107</v>
      </c>
      <c r="D97" s="42"/>
      <c r="E97" s="42">
        <v>2565.73</v>
      </c>
      <c r="F97" s="42"/>
    </row>
    <row r="98" spans="1:6" ht="0.75" customHeight="1" x14ac:dyDescent="0.25"/>
    <row r="99" spans="1:6" ht="25.5" customHeight="1" x14ac:dyDescent="0.25">
      <c r="A99" s="75" t="s">
        <v>232</v>
      </c>
      <c r="B99" s="75"/>
      <c r="C99" s="47" t="s">
        <v>231</v>
      </c>
      <c r="D99" s="46">
        <v>2204846.69</v>
      </c>
      <c r="E99" s="46">
        <v>2185669.2200000002</v>
      </c>
      <c r="F99" s="46">
        <v>99.13</v>
      </c>
    </row>
    <row r="100" spans="1:6" ht="25.5" customHeight="1" x14ac:dyDescent="0.25">
      <c r="A100" s="75" t="s">
        <v>259</v>
      </c>
      <c r="B100" s="75"/>
      <c r="C100" s="47" t="s">
        <v>208</v>
      </c>
      <c r="D100" s="46">
        <v>15931.75</v>
      </c>
      <c r="E100" s="46">
        <v>18006.54</v>
      </c>
      <c r="F100" s="46">
        <v>113.02</v>
      </c>
    </row>
    <row r="101" spans="1:6" ht="25.5" customHeight="1" x14ac:dyDescent="0.25">
      <c r="A101" s="75" t="s">
        <v>258</v>
      </c>
      <c r="B101" s="75"/>
      <c r="C101" s="47" t="s">
        <v>205</v>
      </c>
      <c r="D101" s="46">
        <v>163951.45000000001</v>
      </c>
      <c r="E101" s="46">
        <v>147402.15</v>
      </c>
      <c r="F101" s="46">
        <v>89.91</v>
      </c>
    </row>
    <row r="102" spans="1:6" ht="25.5" customHeight="1" x14ac:dyDescent="0.25">
      <c r="A102" s="75" t="s">
        <v>257</v>
      </c>
      <c r="B102" s="75"/>
      <c r="C102" s="47" t="s">
        <v>201</v>
      </c>
      <c r="D102" s="46">
        <v>2023025.94</v>
      </c>
      <c r="E102" s="46">
        <v>2019162.93</v>
      </c>
      <c r="F102" s="46">
        <v>99.81</v>
      </c>
    </row>
    <row r="103" spans="1:6" ht="25.5" customHeight="1" x14ac:dyDescent="0.25">
      <c r="A103" s="75" t="s">
        <v>256</v>
      </c>
      <c r="B103" s="75"/>
      <c r="C103" s="47" t="s">
        <v>196</v>
      </c>
      <c r="D103" s="46">
        <v>1937.55</v>
      </c>
      <c r="E103" s="46">
        <v>1097.5999999999999</v>
      </c>
      <c r="F103" s="46">
        <v>56.65</v>
      </c>
    </row>
    <row r="104" spans="1:6" ht="25.5" customHeight="1" x14ac:dyDescent="0.25">
      <c r="A104" s="75" t="s">
        <v>247</v>
      </c>
      <c r="B104" s="75"/>
      <c r="C104" s="47" t="s">
        <v>255</v>
      </c>
      <c r="D104" s="46">
        <v>2204846.69</v>
      </c>
      <c r="E104" s="46">
        <v>2185669.2200000002</v>
      </c>
      <c r="F104" s="46">
        <v>99.13</v>
      </c>
    </row>
    <row r="105" spans="1:6" ht="25.5" customHeight="1" x14ac:dyDescent="0.25">
      <c r="A105" s="75" t="s">
        <v>254</v>
      </c>
      <c r="B105" s="75"/>
      <c r="C105" s="47" t="s">
        <v>253</v>
      </c>
      <c r="D105" s="46">
        <v>2204846.69</v>
      </c>
      <c r="E105" s="46">
        <v>2185669.2200000002</v>
      </c>
      <c r="F105" s="46">
        <v>99.13</v>
      </c>
    </row>
    <row r="106" spans="1:6" ht="25.5" customHeight="1" x14ac:dyDescent="0.25">
      <c r="A106" s="76" t="s">
        <v>252</v>
      </c>
      <c r="B106" s="76"/>
      <c r="C106" s="45" t="s">
        <v>207</v>
      </c>
      <c r="D106" s="44">
        <v>15931.75</v>
      </c>
      <c r="E106" s="44">
        <v>18006.54</v>
      </c>
      <c r="F106" s="44">
        <v>113.02</v>
      </c>
    </row>
    <row r="107" spans="1:6" ht="25.5" customHeight="1" x14ac:dyDescent="0.25">
      <c r="A107" s="74" t="s">
        <v>114</v>
      </c>
      <c r="B107" s="74"/>
      <c r="C107" s="43" t="s">
        <v>113</v>
      </c>
      <c r="D107" s="42">
        <v>5700</v>
      </c>
      <c r="E107" s="42">
        <v>6003.2</v>
      </c>
      <c r="F107" s="42">
        <v>105.32</v>
      </c>
    </row>
    <row r="108" spans="1:6" ht="25.5" customHeight="1" x14ac:dyDescent="0.25">
      <c r="A108" s="74" t="s">
        <v>106</v>
      </c>
      <c r="B108" s="74"/>
      <c r="C108" s="43" t="s">
        <v>105</v>
      </c>
      <c r="D108" s="42"/>
      <c r="E108" s="42">
        <v>399.3</v>
      </c>
      <c r="F108" s="42"/>
    </row>
    <row r="109" spans="1:6" ht="25.5" customHeight="1" x14ac:dyDescent="0.25">
      <c r="A109" s="74" t="s">
        <v>102</v>
      </c>
      <c r="B109" s="74"/>
      <c r="C109" s="43" t="s">
        <v>101</v>
      </c>
      <c r="D109" s="42"/>
      <c r="E109" s="42">
        <v>60.82</v>
      </c>
      <c r="F109" s="42"/>
    </row>
    <row r="110" spans="1:6" ht="0.75" customHeight="1" x14ac:dyDescent="0.25"/>
    <row r="111" spans="1:6" ht="25.5" customHeight="1" x14ac:dyDescent="0.25">
      <c r="A111" s="74" t="s">
        <v>96</v>
      </c>
      <c r="B111" s="74"/>
      <c r="C111" s="43" t="s">
        <v>95</v>
      </c>
      <c r="D111" s="42"/>
      <c r="E111" s="42">
        <v>1518.52</v>
      </c>
      <c r="F111" s="42"/>
    </row>
    <row r="112" spans="1:6" ht="0.75" customHeight="1" x14ac:dyDescent="0.25"/>
    <row r="113" spans="1:6" ht="25.5" customHeight="1" x14ac:dyDescent="0.25">
      <c r="A113" s="74" t="s">
        <v>88</v>
      </c>
      <c r="B113" s="74"/>
      <c r="C113" s="43" t="s">
        <v>87</v>
      </c>
      <c r="D113" s="42"/>
      <c r="E113" s="42">
        <v>1906.54</v>
      </c>
      <c r="F113" s="42"/>
    </row>
    <row r="114" spans="1:6" ht="25.5" customHeight="1" x14ac:dyDescent="0.25">
      <c r="A114" s="74" t="s">
        <v>67</v>
      </c>
      <c r="B114" s="74"/>
      <c r="C114" s="43" t="s">
        <v>66</v>
      </c>
      <c r="D114" s="42"/>
      <c r="E114" s="42">
        <v>2118.02</v>
      </c>
      <c r="F114" s="42"/>
    </row>
    <row r="115" spans="1:6" ht="0.75" customHeight="1" x14ac:dyDescent="0.25"/>
    <row r="116" spans="1:6" ht="25.5" customHeight="1" x14ac:dyDescent="0.25">
      <c r="A116" s="74" t="s">
        <v>45</v>
      </c>
      <c r="B116" s="74"/>
      <c r="C116" s="43" t="s">
        <v>44</v>
      </c>
      <c r="D116" s="42">
        <v>10231.75</v>
      </c>
      <c r="E116" s="42">
        <v>12003.34</v>
      </c>
      <c r="F116" s="42">
        <v>117.31</v>
      </c>
    </row>
    <row r="117" spans="1:6" ht="25.5" customHeight="1" x14ac:dyDescent="0.25">
      <c r="A117" s="74" t="s">
        <v>41</v>
      </c>
      <c r="B117" s="74"/>
      <c r="C117" s="43" t="s">
        <v>40</v>
      </c>
      <c r="D117" s="42"/>
      <c r="E117" s="42">
        <v>5690.1</v>
      </c>
      <c r="F117" s="42"/>
    </row>
    <row r="118" spans="1:6" ht="25.5" customHeight="1" x14ac:dyDescent="0.25">
      <c r="A118" s="74" t="s">
        <v>39</v>
      </c>
      <c r="B118" s="74"/>
      <c r="C118" s="43" t="s">
        <v>38</v>
      </c>
      <c r="D118" s="42"/>
      <c r="E118" s="42">
        <v>5581.76</v>
      </c>
      <c r="F118" s="42"/>
    </row>
    <row r="119" spans="1:6" ht="0.75" customHeight="1" x14ac:dyDescent="0.25"/>
    <row r="120" spans="1:6" ht="25.5" customHeight="1" x14ac:dyDescent="0.25">
      <c r="A120" s="74" t="s">
        <v>37</v>
      </c>
      <c r="B120" s="74"/>
      <c r="C120" s="43" t="s">
        <v>36</v>
      </c>
      <c r="D120" s="42"/>
      <c r="E120" s="42">
        <v>731.48</v>
      </c>
      <c r="F120" s="42"/>
    </row>
    <row r="121" spans="1:6" ht="25.5" customHeight="1" x14ac:dyDescent="0.25">
      <c r="A121" s="76" t="s">
        <v>251</v>
      </c>
      <c r="B121" s="76"/>
      <c r="C121" s="45" t="s">
        <v>205</v>
      </c>
      <c r="D121" s="44">
        <v>163951.45000000001</v>
      </c>
      <c r="E121" s="44">
        <v>147402.15</v>
      </c>
      <c r="F121" s="44">
        <v>89.91</v>
      </c>
    </row>
    <row r="122" spans="1:6" ht="25.5" customHeight="1" x14ac:dyDescent="0.25">
      <c r="A122" s="74" t="s">
        <v>127</v>
      </c>
      <c r="B122" s="74"/>
      <c r="C122" s="43" t="s">
        <v>126</v>
      </c>
      <c r="D122" s="42">
        <v>126918.45</v>
      </c>
      <c r="E122" s="42">
        <v>113186.7</v>
      </c>
      <c r="F122" s="42">
        <v>89.18</v>
      </c>
    </row>
    <row r="123" spans="1:6" ht="25.5" customHeight="1" x14ac:dyDescent="0.25">
      <c r="A123" s="74" t="s">
        <v>123</v>
      </c>
      <c r="B123" s="74"/>
      <c r="C123" s="43" t="s">
        <v>122</v>
      </c>
      <c r="D123" s="42"/>
      <c r="E123" s="42">
        <v>95754.78</v>
      </c>
      <c r="F123" s="42"/>
    </row>
    <row r="124" spans="1:6" ht="0.75" customHeight="1" x14ac:dyDescent="0.25"/>
    <row r="125" spans="1:6" ht="25.5" customHeight="1" x14ac:dyDescent="0.25">
      <c r="A125" s="74" t="s">
        <v>120</v>
      </c>
      <c r="B125" s="74"/>
      <c r="C125" s="43" t="s">
        <v>119</v>
      </c>
      <c r="D125" s="42"/>
      <c r="E125" s="42">
        <v>4139.7700000000004</v>
      </c>
      <c r="F125" s="42"/>
    </row>
    <row r="126" spans="1:6" ht="25.5" customHeight="1" x14ac:dyDescent="0.25">
      <c r="A126" s="74" t="s">
        <v>116</v>
      </c>
      <c r="B126" s="74"/>
      <c r="C126" s="43" t="s">
        <v>115</v>
      </c>
      <c r="D126" s="42"/>
      <c r="E126" s="42">
        <v>13292.15</v>
      </c>
      <c r="F126" s="42"/>
    </row>
    <row r="127" spans="1:6" ht="0.75" customHeight="1" x14ac:dyDescent="0.25"/>
    <row r="128" spans="1:6" ht="25.5" customHeight="1" x14ac:dyDescent="0.25">
      <c r="A128" s="74" t="s">
        <v>114</v>
      </c>
      <c r="B128" s="74"/>
      <c r="C128" s="43" t="s">
        <v>113</v>
      </c>
      <c r="D128" s="42">
        <v>36138</v>
      </c>
      <c r="E128" s="42">
        <v>32015.88</v>
      </c>
      <c r="F128" s="42">
        <v>88.59</v>
      </c>
    </row>
    <row r="129" spans="1:6" ht="25.5" customHeight="1" x14ac:dyDescent="0.25">
      <c r="A129" s="74" t="s">
        <v>110</v>
      </c>
      <c r="B129" s="74"/>
      <c r="C129" s="43" t="s">
        <v>109</v>
      </c>
      <c r="D129" s="42"/>
      <c r="E129" s="42">
        <v>30.4</v>
      </c>
      <c r="F129" s="42"/>
    </row>
    <row r="130" spans="1:6" ht="0.75" customHeight="1" x14ac:dyDescent="0.25"/>
    <row r="131" spans="1:6" ht="25.5" customHeight="1" x14ac:dyDescent="0.25">
      <c r="A131" s="74" t="s">
        <v>108</v>
      </c>
      <c r="B131" s="74"/>
      <c r="C131" s="43" t="s">
        <v>107</v>
      </c>
      <c r="D131" s="42"/>
      <c r="E131" s="42">
        <v>1716.69</v>
      </c>
      <c r="F131" s="42"/>
    </row>
    <row r="132" spans="1:6" ht="25.5" customHeight="1" x14ac:dyDescent="0.25">
      <c r="A132" s="74" t="s">
        <v>102</v>
      </c>
      <c r="B132" s="74"/>
      <c r="C132" s="43" t="s">
        <v>101</v>
      </c>
      <c r="D132" s="42"/>
      <c r="E132" s="42">
        <v>3638.96</v>
      </c>
      <c r="F132" s="42"/>
    </row>
    <row r="133" spans="1:6" ht="0.75" customHeight="1" x14ac:dyDescent="0.25"/>
    <row r="134" spans="1:6" ht="25.5" customHeight="1" x14ac:dyDescent="0.25">
      <c r="A134" s="74" t="s">
        <v>100</v>
      </c>
      <c r="B134" s="74"/>
      <c r="C134" s="43" t="s">
        <v>99</v>
      </c>
      <c r="D134" s="42"/>
      <c r="E134" s="42">
        <v>14054.83</v>
      </c>
      <c r="F134" s="42"/>
    </row>
    <row r="135" spans="1:6" ht="25.5" customHeight="1" x14ac:dyDescent="0.25">
      <c r="A135" s="74" t="s">
        <v>67</v>
      </c>
      <c r="B135" s="74"/>
      <c r="C135" s="43" t="s">
        <v>66</v>
      </c>
      <c r="D135" s="42"/>
      <c r="E135" s="42">
        <v>12575</v>
      </c>
      <c r="F135" s="42"/>
    </row>
    <row r="136" spans="1:6" ht="0.75" customHeight="1" x14ac:dyDescent="0.25"/>
    <row r="137" spans="1:6" ht="25.5" customHeight="1" x14ac:dyDescent="0.25">
      <c r="A137" s="74" t="s">
        <v>45</v>
      </c>
      <c r="B137" s="74"/>
      <c r="C137" s="43" t="s">
        <v>44</v>
      </c>
      <c r="D137" s="42">
        <v>895</v>
      </c>
      <c r="E137" s="42">
        <v>2199.5700000000002</v>
      </c>
      <c r="F137" s="42">
        <v>245.76</v>
      </c>
    </row>
    <row r="138" spans="1:6" ht="25.5" customHeight="1" x14ac:dyDescent="0.25">
      <c r="A138" s="74" t="s">
        <v>33</v>
      </c>
      <c r="B138" s="74"/>
      <c r="C138" s="43" t="s">
        <v>32</v>
      </c>
      <c r="D138" s="42"/>
      <c r="E138" s="42">
        <v>2199.5700000000002</v>
      </c>
      <c r="F138" s="42"/>
    </row>
    <row r="139" spans="1:6" ht="25.5" customHeight="1" x14ac:dyDescent="0.25">
      <c r="A139" s="76" t="s">
        <v>250</v>
      </c>
      <c r="B139" s="76"/>
      <c r="C139" s="45" t="s">
        <v>197</v>
      </c>
      <c r="D139" s="44">
        <v>2023025.94</v>
      </c>
      <c r="E139" s="44">
        <v>2019162.93</v>
      </c>
      <c r="F139" s="44">
        <v>99.81</v>
      </c>
    </row>
    <row r="140" spans="1:6" ht="25.5" customHeight="1" x14ac:dyDescent="0.25">
      <c r="A140" s="74" t="s">
        <v>127</v>
      </c>
      <c r="B140" s="74"/>
      <c r="C140" s="43" t="s">
        <v>126</v>
      </c>
      <c r="D140" s="42">
        <v>1831472.4</v>
      </c>
      <c r="E140" s="42">
        <v>1830530.09</v>
      </c>
      <c r="F140" s="42">
        <v>99.95</v>
      </c>
    </row>
    <row r="141" spans="1:6" ht="25.5" customHeight="1" x14ac:dyDescent="0.25">
      <c r="A141" s="74" t="s">
        <v>123</v>
      </c>
      <c r="B141" s="74"/>
      <c r="C141" s="43" t="s">
        <v>122</v>
      </c>
      <c r="D141" s="42"/>
      <c r="E141" s="42">
        <v>1518853.73</v>
      </c>
      <c r="F141" s="42"/>
    </row>
    <row r="142" spans="1:6" ht="0.75" customHeight="1" x14ac:dyDescent="0.25"/>
    <row r="143" spans="1:6" ht="25.5" customHeight="1" x14ac:dyDescent="0.25">
      <c r="A143" s="74" t="s">
        <v>120</v>
      </c>
      <c r="B143" s="74"/>
      <c r="C143" s="43" t="s">
        <v>119</v>
      </c>
      <c r="D143" s="42"/>
      <c r="E143" s="42">
        <v>61129.55</v>
      </c>
      <c r="F143" s="42"/>
    </row>
    <row r="144" spans="1:6" ht="0.75" customHeight="1" x14ac:dyDescent="0.25"/>
    <row r="145" spans="1:6" ht="25.5" customHeight="1" x14ac:dyDescent="0.25">
      <c r="A145" s="74" t="s">
        <v>116</v>
      </c>
      <c r="B145" s="74"/>
      <c r="C145" s="43" t="s">
        <v>115</v>
      </c>
      <c r="D145" s="42"/>
      <c r="E145" s="42">
        <v>250546.81</v>
      </c>
      <c r="F145" s="42"/>
    </row>
    <row r="146" spans="1:6" ht="25.5" customHeight="1" x14ac:dyDescent="0.25">
      <c r="A146" s="74" t="s">
        <v>114</v>
      </c>
      <c r="B146" s="74"/>
      <c r="C146" s="43" t="s">
        <v>113</v>
      </c>
      <c r="D146" s="42">
        <v>155624.24</v>
      </c>
      <c r="E146" s="42">
        <v>152470.09</v>
      </c>
      <c r="F146" s="42">
        <v>97.97</v>
      </c>
    </row>
    <row r="147" spans="1:6" ht="25.5" customHeight="1" x14ac:dyDescent="0.25">
      <c r="A147" s="74" t="s">
        <v>110</v>
      </c>
      <c r="B147" s="74"/>
      <c r="C147" s="43" t="s">
        <v>109</v>
      </c>
      <c r="D147" s="42"/>
      <c r="E147" s="42">
        <v>30</v>
      </c>
      <c r="F147" s="42"/>
    </row>
    <row r="148" spans="1:6" ht="0.75" customHeight="1" x14ac:dyDescent="0.25"/>
    <row r="149" spans="1:6" ht="25.5" customHeight="1" x14ac:dyDescent="0.25">
      <c r="A149" s="74" t="s">
        <v>108</v>
      </c>
      <c r="B149" s="74"/>
      <c r="C149" s="43" t="s">
        <v>107</v>
      </c>
      <c r="D149" s="42"/>
      <c r="E149" s="42">
        <v>36223.07</v>
      </c>
      <c r="F149" s="42"/>
    </row>
    <row r="150" spans="1:6" ht="25.5" customHeight="1" x14ac:dyDescent="0.25">
      <c r="A150" s="74" t="s">
        <v>106</v>
      </c>
      <c r="B150" s="74"/>
      <c r="C150" s="43" t="s">
        <v>105</v>
      </c>
      <c r="D150" s="42"/>
      <c r="E150" s="42">
        <v>369.6</v>
      </c>
      <c r="F150" s="42"/>
    </row>
    <row r="151" spans="1:6" ht="0.75" customHeight="1" x14ac:dyDescent="0.25"/>
    <row r="152" spans="1:6" ht="25.5" customHeight="1" x14ac:dyDescent="0.25">
      <c r="A152" s="74" t="s">
        <v>102</v>
      </c>
      <c r="B152" s="74"/>
      <c r="C152" s="43" t="s">
        <v>101</v>
      </c>
      <c r="D152" s="42"/>
      <c r="E152" s="42">
        <v>1303.6400000000001</v>
      </c>
      <c r="F152" s="42"/>
    </row>
    <row r="153" spans="1:6" ht="25.5" customHeight="1" x14ac:dyDescent="0.25">
      <c r="A153" s="74" t="s">
        <v>100</v>
      </c>
      <c r="B153" s="74"/>
      <c r="C153" s="43" t="s">
        <v>99</v>
      </c>
      <c r="D153" s="42"/>
      <c r="E153" s="42">
        <v>110221</v>
      </c>
      <c r="F153" s="42"/>
    </row>
    <row r="154" spans="1:6" ht="0.75" customHeight="1" x14ac:dyDescent="0.25"/>
    <row r="155" spans="1:6" ht="25.5" customHeight="1" x14ac:dyDescent="0.25">
      <c r="A155" s="74" t="s">
        <v>88</v>
      </c>
      <c r="B155" s="74"/>
      <c r="C155" s="43" t="s">
        <v>87</v>
      </c>
      <c r="D155" s="42"/>
      <c r="E155" s="42">
        <v>1076.78</v>
      </c>
      <c r="F155" s="42"/>
    </row>
    <row r="156" spans="1:6" ht="25.5" customHeight="1" x14ac:dyDescent="0.25">
      <c r="A156" s="74" t="s">
        <v>69</v>
      </c>
      <c r="B156" s="74"/>
      <c r="C156" s="43" t="s">
        <v>68</v>
      </c>
      <c r="D156" s="42"/>
      <c r="E156" s="42">
        <v>3246</v>
      </c>
      <c r="F156" s="42"/>
    </row>
    <row r="157" spans="1:6" ht="0.75" customHeight="1" x14ac:dyDescent="0.25"/>
    <row r="158" spans="1:6" ht="25.5" customHeight="1" x14ac:dyDescent="0.25">
      <c r="A158" s="74" t="s">
        <v>57</v>
      </c>
      <c r="B158" s="74"/>
      <c r="C158" s="43" t="s">
        <v>56</v>
      </c>
      <c r="D158" s="42">
        <v>400</v>
      </c>
      <c r="E158" s="42">
        <v>400</v>
      </c>
      <c r="F158" s="42">
        <v>100</v>
      </c>
    </row>
    <row r="159" spans="1:6" ht="25.5" customHeight="1" x14ac:dyDescent="0.25">
      <c r="A159" s="74" t="s">
        <v>53</v>
      </c>
      <c r="B159" s="74"/>
      <c r="C159" s="43" t="s">
        <v>52</v>
      </c>
      <c r="D159" s="42"/>
      <c r="E159" s="42">
        <v>400</v>
      </c>
      <c r="F159" s="42"/>
    </row>
    <row r="160" spans="1:6" ht="0.75" customHeight="1" x14ac:dyDescent="0.25"/>
    <row r="161" spans="1:6" ht="25.5" customHeight="1" x14ac:dyDescent="0.25">
      <c r="A161" s="74" t="s">
        <v>51</v>
      </c>
      <c r="B161" s="74"/>
      <c r="C161" s="43" t="s">
        <v>50</v>
      </c>
      <c r="D161" s="42">
        <v>0</v>
      </c>
      <c r="E161" s="42">
        <v>0</v>
      </c>
      <c r="F161" s="42">
        <v>0</v>
      </c>
    </row>
    <row r="162" spans="1:6" ht="25.5" customHeight="1" x14ac:dyDescent="0.25">
      <c r="A162" s="74" t="s">
        <v>49</v>
      </c>
      <c r="B162" s="74"/>
      <c r="C162" s="43" t="s">
        <v>48</v>
      </c>
      <c r="D162" s="42">
        <v>0</v>
      </c>
      <c r="E162" s="42">
        <v>0</v>
      </c>
      <c r="F162" s="42">
        <v>0</v>
      </c>
    </row>
    <row r="163" spans="1:6" ht="25.5" customHeight="1" x14ac:dyDescent="0.25">
      <c r="A163" s="74" t="s">
        <v>45</v>
      </c>
      <c r="B163" s="74"/>
      <c r="C163" s="43" t="s">
        <v>44</v>
      </c>
      <c r="D163" s="42">
        <v>35529.300000000003</v>
      </c>
      <c r="E163" s="42">
        <v>35762.75</v>
      </c>
      <c r="F163" s="42">
        <v>100.66</v>
      </c>
    </row>
    <row r="164" spans="1:6" ht="25.5" customHeight="1" x14ac:dyDescent="0.25">
      <c r="A164" s="74" t="s">
        <v>37</v>
      </c>
      <c r="B164" s="74"/>
      <c r="C164" s="43" t="s">
        <v>36</v>
      </c>
      <c r="D164" s="42"/>
      <c r="E164" s="42">
        <v>3223.99</v>
      </c>
      <c r="F164" s="42"/>
    </row>
    <row r="165" spans="1:6" ht="25.5" customHeight="1" x14ac:dyDescent="0.25">
      <c r="A165" s="74" t="s">
        <v>33</v>
      </c>
      <c r="B165" s="74"/>
      <c r="C165" s="43" t="s">
        <v>32</v>
      </c>
      <c r="D165" s="42"/>
      <c r="E165" s="42">
        <v>32538.76</v>
      </c>
      <c r="F165" s="42"/>
    </row>
    <row r="166" spans="1:6" ht="0.75" customHeight="1" x14ac:dyDescent="0.25"/>
    <row r="167" spans="1:6" ht="25.5" customHeight="1" x14ac:dyDescent="0.25">
      <c r="A167" s="76" t="s">
        <v>249</v>
      </c>
      <c r="B167" s="76"/>
      <c r="C167" s="45" t="s">
        <v>194</v>
      </c>
      <c r="D167" s="44">
        <v>1937.55</v>
      </c>
      <c r="E167" s="44">
        <v>1097.5999999999999</v>
      </c>
      <c r="F167" s="44">
        <v>56.65</v>
      </c>
    </row>
    <row r="168" spans="1:6" ht="25.5" customHeight="1" x14ac:dyDescent="0.25">
      <c r="A168" s="74" t="s">
        <v>114</v>
      </c>
      <c r="B168" s="74"/>
      <c r="C168" s="43" t="s">
        <v>113</v>
      </c>
      <c r="D168" s="42">
        <v>1937.55</v>
      </c>
      <c r="E168" s="42">
        <v>1097.5999999999999</v>
      </c>
      <c r="F168" s="42">
        <v>56.65</v>
      </c>
    </row>
    <row r="169" spans="1:6" ht="25.5" customHeight="1" x14ac:dyDescent="0.25">
      <c r="A169" s="74" t="s">
        <v>110</v>
      </c>
      <c r="B169" s="74"/>
      <c r="C169" s="43" t="s">
        <v>109</v>
      </c>
      <c r="D169" s="42"/>
      <c r="E169" s="42">
        <v>930</v>
      </c>
      <c r="F169" s="42"/>
    </row>
    <row r="170" spans="1:6" ht="25.5" customHeight="1" x14ac:dyDescent="0.25">
      <c r="A170" s="74" t="s">
        <v>67</v>
      </c>
      <c r="B170" s="74"/>
      <c r="C170" s="43" t="s">
        <v>66</v>
      </c>
      <c r="D170" s="42"/>
      <c r="E170" s="42">
        <v>167.6</v>
      </c>
      <c r="F170" s="42"/>
    </row>
    <row r="171" spans="1:6" ht="0.75" customHeight="1" x14ac:dyDescent="0.25"/>
    <row r="172" spans="1:6" ht="25.5" customHeight="1" x14ac:dyDescent="0.25">
      <c r="A172" s="75" t="s">
        <v>228</v>
      </c>
      <c r="B172" s="75"/>
      <c r="C172" s="47" t="s">
        <v>227</v>
      </c>
      <c r="D172" s="46">
        <v>669500</v>
      </c>
      <c r="E172" s="46">
        <v>663972.49</v>
      </c>
      <c r="F172" s="46">
        <v>99.17</v>
      </c>
    </row>
    <row r="173" spans="1:6" ht="25.5" customHeight="1" x14ac:dyDescent="0.25">
      <c r="A173" s="75" t="s">
        <v>248</v>
      </c>
      <c r="B173" s="75"/>
      <c r="C173" s="47" t="s">
        <v>209</v>
      </c>
      <c r="D173" s="46">
        <v>669500</v>
      </c>
      <c r="E173" s="46">
        <v>663972.49</v>
      </c>
      <c r="F173" s="46">
        <v>99.17</v>
      </c>
    </row>
    <row r="174" spans="1:6" ht="25.5" customHeight="1" x14ac:dyDescent="0.25">
      <c r="A174" s="75" t="s">
        <v>247</v>
      </c>
      <c r="B174" s="75"/>
      <c r="C174" s="47" t="s">
        <v>246</v>
      </c>
      <c r="D174" s="46">
        <v>669500</v>
      </c>
      <c r="E174" s="46">
        <v>663972.49</v>
      </c>
      <c r="F174" s="46">
        <v>99.17</v>
      </c>
    </row>
    <row r="175" spans="1:6" ht="25.5" customHeight="1" x14ac:dyDescent="0.25">
      <c r="A175" s="75" t="s">
        <v>245</v>
      </c>
      <c r="B175" s="75"/>
      <c r="C175" s="47" t="s">
        <v>244</v>
      </c>
      <c r="D175" s="46">
        <v>644500</v>
      </c>
      <c r="E175" s="46">
        <v>641372.49</v>
      </c>
      <c r="F175" s="46">
        <v>99.51</v>
      </c>
    </row>
    <row r="176" spans="1:6" ht="25.5" customHeight="1" x14ac:dyDescent="0.25">
      <c r="A176" s="76" t="s">
        <v>241</v>
      </c>
      <c r="B176" s="76"/>
      <c r="C176" s="45" t="s">
        <v>209</v>
      </c>
      <c r="D176" s="44">
        <v>644500</v>
      </c>
      <c r="E176" s="44">
        <v>641372.49</v>
      </c>
      <c r="F176" s="44">
        <v>99.51</v>
      </c>
    </row>
    <row r="177" spans="1:6" ht="25.5" customHeight="1" x14ac:dyDescent="0.25">
      <c r="A177" s="74" t="s">
        <v>114</v>
      </c>
      <c r="B177" s="74"/>
      <c r="C177" s="43" t="s">
        <v>113</v>
      </c>
      <c r="D177" s="42">
        <v>24500</v>
      </c>
      <c r="E177" s="42">
        <v>21317.05</v>
      </c>
      <c r="F177" s="42">
        <v>87.01</v>
      </c>
    </row>
    <row r="178" spans="1:6" ht="25.5" customHeight="1" x14ac:dyDescent="0.25">
      <c r="A178" s="74" t="s">
        <v>78</v>
      </c>
      <c r="B178" s="74"/>
      <c r="C178" s="43" t="s">
        <v>77</v>
      </c>
      <c r="D178" s="42"/>
      <c r="E178" s="42">
        <v>21317.05</v>
      </c>
      <c r="F178" s="42"/>
    </row>
    <row r="179" spans="1:6" ht="0.75" customHeight="1" x14ac:dyDescent="0.25"/>
    <row r="180" spans="1:6" ht="25.5" customHeight="1" x14ac:dyDescent="0.25">
      <c r="A180" s="74" t="s">
        <v>45</v>
      </c>
      <c r="B180" s="74"/>
      <c r="C180" s="43" t="s">
        <v>44</v>
      </c>
      <c r="D180" s="42">
        <v>0</v>
      </c>
      <c r="E180" s="42">
        <v>0</v>
      </c>
      <c r="F180" s="42">
        <v>0</v>
      </c>
    </row>
    <row r="181" spans="1:6" ht="25.5" customHeight="1" x14ac:dyDescent="0.25">
      <c r="A181" s="74" t="s">
        <v>31</v>
      </c>
      <c r="B181" s="74"/>
      <c r="C181" s="43" t="s">
        <v>30</v>
      </c>
      <c r="D181" s="42">
        <v>620000</v>
      </c>
      <c r="E181" s="42">
        <v>620055.43999999994</v>
      </c>
      <c r="F181" s="42">
        <v>100.01</v>
      </c>
    </row>
    <row r="182" spans="1:6" ht="25.5" customHeight="1" x14ac:dyDescent="0.25">
      <c r="A182" s="74" t="s">
        <v>28</v>
      </c>
      <c r="B182" s="74"/>
      <c r="C182" s="43" t="s">
        <v>27</v>
      </c>
      <c r="D182" s="42"/>
      <c r="E182" s="42">
        <v>620055.43999999994</v>
      </c>
      <c r="F182" s="42"/>
    </row>
    <row r="183" spans="1:6" ht="25.5" customHeight="1" x14ac:dyDescent="0.25">
      <c r="A183" s="75" t="s">
        <v>243</v>
      </c>
      <c r="B183" s="75"/>
      <c r="C183" s="47" t="s">
        <v>242</v>
      </c>
      <c r="D183" s="46">
        <v>25000</v>
      </c>
      <c r="E183" s="46">
        <v>22600</v>
      </c>
      <c r="F183" s="46">
        <v>90.4</v>
      </c>
    </row>
    <row r="184" spans="1:6" ht="25.5" customHeight="1" x14ac:dyDescent="0.25">
      <c r="A184" s="76" t="s">
        <v>241</v>
      </c>
      <c r="B184" s="76"/>
      <c r="C184" s="45" t="s">
        <v>209</v>
      </c>
      <c r="D184" s="44">
        <v>25000</v>
      </c>
      <c r="E184" s="44">
        <v>22600</v>
      </c>
      <c r="F184" s="44">
        <v>90.4</v>
      </c>
    </row>
    <row r="185" spans="1:6" ht="25.5" customHeight="1" x14ac:dyDescent="0.25">
      <c r="A185" s="74" t="s">
        <v>31</v>
      </c>
      <c r="B185" s="74"/>
      <c r="C185" s="43" t="s">
        <v>30</v>
      </c>
      <c r="D185" s="42">
        <v>25000</v>
      </c>
      <c r="E185" s="42">
        <v>22600</v>
      </c>
      <c r="F185" s="42">
        <v>90.4</v>
      </c>
    </row>
    <row r="186" spans="1:6" ht="25.5" customHeight="1" x14ac:dyDescent="0.25">
      <c r="A186" s="74" t="s">
        <v>28</v>
      </c>
      <c r="B186" s="74"/>
      <c r="C186" s="43" t="s">
        <v>27</v>
      </c>
      <c r="D186" s="42"/>
      <c r="E186" s="42">
        <v>22600</v>
      </c>
      <c r="F186" s="42"/>
    </row>
  </sheetData>
  <mergeCells count="143">
    <mergeCell ref="A8:B8"/>
    <mergeCell ref="A9:B9"/>
    <mergeCell ref="A10:B10"/>
    <mergeCell ref="B1:G1"/>
    <mergeCell ref="A3:C3"/>
    <mergeCell ref="A4:C4"/>
    <mergeCell ref="A5:C5"/>
    <mergeCell ref="A6:B6"/>
    <mergeCell ref="A7:B7"/>
    <mergeCell ref="A11:B11"/>
    <mergeCell ref="A12:B12"/>
    <mergeCell ref="A13:B13"/>
    <mergeCell ref="A14:B14"/>
    <mergeCell ref="A16:B16"/>
    <mergeCell ref="A17:B17"/>
    <mergeCell ref="A19:B19"/>
    <mergeCell ref="A20:B20"/>
    <mergeCell ref="A22:B22"/>
    <mergeCell ref="A23:B23"/>
    <mergeCell ref="A25:B25"/>
    <mergeCell ref="A27:B27"/>
    <mergeCell ref="A28:B28"/>
    <mergeCell ref="A30:B30"/>
    <mergeCell ref="A31:B31"/>
    <mergeCell ref="A33:B33"/>
    <mergeCell ref="A34:B34"/>
    <mergeCell ref="A36:B36"/>
    <mergeCell ref="A58:B58"/>
    <mergeCell ref="A59:B59"/>
    <mergeCell ref="A60:B60"/>
    <mergeCell ref="A37:B37"/>
    <mergeCell ref="A39:B39"/>
    <mergeCell ref="A41:B41"/>
    <mergeCell ref="A42:B42"/>
    <mergeCell ref="A43:B43"/>
    <mergeCell ref="A45:B45"/>
    <mergeCell ref="A46:B46"/>
    <mergeCell ref="A49:B49"/>
    <mergeCell ref="A51:B51"/>
    <mergeCell ref="A52:B52"/>
    <mergeCell ref="A53:B53"/>
    <mergeCell ref="A55:B55"/>
    <mergeCell ref="A57:B57"/>
    <mergeCell ref="A47:B47"/>
    <mergeCell ref="A48:B48"/>
    <mergeCell ref="A61:B61"/>
    <mergeCell ref="A63:B63"/>
    <mergeCell ref="A64:B64"/>
    <mergeCell ref="A65:B65"/>
    <mergeCell ref="A66:B66"/>
    <mergeCell ref="A67:B67"/>
    <mergeCell ref="A69:B69"/>
    <mergeCell ref="A70:B70"/>
    <mergeCell ref="A72:B72"/>
    <mergeCell ref="A73:B73"/>
    <mergeCell ref="A75:B75"/>
    <mergeCell ref="A76:B76"/>
    <mergeCell ref="A77:B77"/>
    <mergeCell ref="A78:B78"/>
    <mergeCell ref="A79:B79"/>
    <mergeCell ref="A80:B80"/>
    <mergeCell ref="A81:B81"/>
    <mergeCell ref="A82:B82"/>
    <mergeCell ref="A103:B103"/>
    <mergeCell ref="A104:B104"/>
    <mergeCell ref="A105:B105"/>
    <mergeCell ref="A84:B84"/>
    <mergeCell ref="A85:B85"/>
    <mergeCell ref="A86:B86"/>
    <mergeCell ref="A88:B88"/>
    <mergeCell ref="A89:B89"/>
    <mergeCell ref="A90:B90"/>
    <mergeCell ref="A91:B91"/>
    <mergeCell ref="A96:B96"/>
    <mergeCell ref="A97:B97"/>
    <mergeCell ref="A99:B99"/>
    <mergeCell ref="A100:B100"/>
    <mergeCell ref="A101:B101"/>
    <mergeCell ref="A102:B102"/>
    <mergeCell ref="A93:B93"/>
    <mergeCell ref="A95:B95"/>
    <mergeCell ref="A106:B106"/>
    <mergeCell ref="A107:B107"/>
    <mergeCell ref="A108:B108"/>
    <mergeCell ref="A109:B109"/>
    <mergeCell ref="A111:B111"/>
    <mergeCell ref="A113:B113"/>
    <mergeCell ref="A114:B114"/>
    <mergeCell ref="A116:B116"/>
    <mergeCell ref="A117:B117"/>
    <mergeCell ref="A118:B118"/>
    <mergeCell ref="A120:B120"/>
    <mergeCell ref="A121:B121"/>
    <mergeCell ref="A122:B122"/>
    <mergeCell ref="A123:B123"/>
    <mergeCell ref="A125:B125"/>
    <mergeCell ref="A126:B126"/>
    <mergeCell ref="A128:B128"/>
    <mergeCell ref="A129:B129"/>
    <mergeCell ref="A152:B152"/>
    <mergeCell ref="A153:B153"/>
    <mergeCell ref="A155:B155"/>
    <mergeCell ref="A131:B131"/>
    <mergeCell ref="A132:B132"/>
    <mergeCell ref="A134:B134"/>
    <mergeCell ref="A135:B135"/>
    <mergeCell ref="A137:B137"/>
    <mergeCell ref="A138:B138"/>
    <mergeCell ref="A139:B139"/>
    <mergeCell ref="A143:B143"/>
    <mergeCell ref="A145:B145"/>
    <mergeCell ref="A146:B146"/>
    <mergeCell ref="A147:B147"/>
    <mergeCell ref="A149:B149"/>
    <mergeCell ref="A150:B150"/>
    <mergeCell ref="A140:B140"/>
    <mergeCell ref="A141:B141"/>
    <mergeCell ref="A156:B156"/>
    <mergeCell ref="A158:B158"/>
    <mergeCell ref="A159:B159"/>
    <mergeCell ref="A161:B161"/>
    <mergeCell ref="A162:B162"/>
    <mergeCell ref="A163:B163"/>
    <mergeCell ref="A164:B164"/>
    <mergeCell ref="A165:B165"/>
    <mergeCell ref="A167:B167"/>
    <mergeCell ref="A185:B185"/>
    <mergeCell ref="A186:B186"/>
    <mergeCell ref="A168:B168"/>
    <mergeCell ref="A169:B169"/>
    <mergeCell ref="A170:B170"/>
    <mergeCell ref="A172:B172"/>
    <mergeCell ref="A173:B173"/>
    <mergeCell ref="A174:B174"/>
    <mergeCell ref="A175:B175"/>
    <mergeCell ref="A176:B176"/>
    <mergeCell ref="A178:B178"/>
    <mergeCell ref="A180:B180"/>
    <mergeCell ref="A181:B181"/>
    <mergeCell ref="A182:B182"/>
    <mergeCell ref="A183:B183"/>
    <mergeCell ref="A184:B184"/>
    <mergeCell ref="A177:B177"/>
  </mergeCells>
  <pageMargins left="0.77165353298187256" right="0.59055119752883911" top="0.59055119752883911" bottom="0.59055119752883911" header="0.3" footer="0.3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PR-RAS</vt:lpstr>
      <vt:lpstr>EKONOMSKA KLASIFIKACIJA</vt:lpstr>
      <vt:lpstr>IZVORI FINANCIRANJA</vt:lpstr>
      <vt:lpstr>FUNKCIJSKA KLASIFIKACIJA</vt:lpstr>
      <vt:lpstr>ORG. KLASIFIKACIJA</vt:lpstr>
      <vt:lpstr>PROG.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Dario</cp:lastModifiedBy>
  <cp:lastPrinted>2026-04-09T10:04:04Z</cp:lastPrinted>
  <dcterms:created xsi:type="dcterms:W3CDTF">2026-03-17T09:35:01Z</dcterms:created>
  <dcterms:modified xsi:type="dcterms:W3CDTF">2026-04-09T13:14:28Z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